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<sst xmlns="http://schemas.openxmlformats.org/spreadsheetml/2006/main" count="177" uniqueCount="97">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</sst>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14484400</v>
      </c>
      <c r="E15" s="18">
        <f>+E16+E24+E34+E44+E54+E64+E68+E76+E80</f>
        <v>125793.57</v>
      </c>
      <c r="F15" s="19">
        <f>+F16+F24+F34+F44+F54+F64+F68+F76+F80</f>
        <v>14610193.57</v>
      </c>
      <c r="G15" s="20">
        <f>+G16+G24+G34+G44+G54+G64+G68+G76+G80</f>
        <v>14481905.76</v>
      </c>
      <c r="H15" s="20">
        <f>+H16+H24+H34+H44+H54+H64+H68+H76+H80</f>
        <v>14481905.76</v>
      </c>
      <c r="I15" s="20">
        <f>+F15-G15</f>
        <v>128287.81000000052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11273600</v>
      </c>
      <c r="E16" s="23">
        <f>SUM(E17:E23)</f>
        <v>-101112.20000000001</v>
      </c>
      <c r="F16" s="24">
        <f>SUM(F17:F23)</f>
        <v>11172487.799999999</v>
      </c>
      <c r="G16" s="25">
        <f>SUM(G17:G23)</f>
        <v>11137999.619999999</v>
      </c>
      <c r="H16" s="24">
        <f>SUM(H17:H23)</f>
        <v>11137999.619999999</v>
      </c>
      <c r="I16" s="25">
        <f t="shared" ref="I16:I79" si="0">+F16-G16</f>
        <v>34488.179999999702</v>
      </c>
      <c r="J16" s="22"/>
    </row>
    <row r="17" spans="1:10" ht="15" x14ac:dyDescent="0.25">
      <c r="B17" s="27" t="s">
        <v>16</v>
      </c>
      <c r="C17" s="28"/>
      <c r="D17" s="102">
        <v>7069200</v>
      </c>
      <c r="E17" s="102">
        <v>146157.56</v>
      </c>
      <c r="F17" s="30">
        <f t="shared" ref="F17:F23" si="1">+D17+E17</f>
        <v>7215357.5599999996</v>
      </c>
      <c r="G17" s="102">
        <v>7213971.1100000003</v>
      </c>
      <c r="H17" s="102">
        <v>7213971.1100000003</v>
      </c>
      <c r="I17" s="31">
        <f t="shared" si="0"/>
        <v>1386.4499999992549</v>
      </c>
    </row>
    <row r="18" spans="1:10" ht="15" x14ac:dyDescent="0.25">
      <c r="B18" s="27" t="s">
        <v>17</v>
      </c>
      <c r="C18" s="28"/>
      <c r="D18" s="102">
        <v>0</v>
      </c>
      <c r="E18" s="102">
        <v>0</v>
      </c>
      <c r="F18" s="30">
        <f t="shared" si="1"/>
        <v>0</v>
      </c>
      <c r="G18" s="102">
        <v>0</v>
      </c>
      <c r="H18" s="102">
        <v>0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1785000</v>
      </c>
      <c r="E19" s="102">
        <v>83200</v>
      </c>
      <c r="F19" s="30">
        <f t="shared" si="1"/>
        <v>1868200</v>
      </c>
      <c r="G19" s="102">
        <v>1866202.32</v>
      </c>
      <c r="H19" s="102">
        <v>1866202.32</v>
      </c>
      <c r="I19" s="31">
        <f t="shared" si="0"/>
        <v>1997.6799999999348</v>
      </c>
    </row>
    <row r="20" spans="1:10" ht="15" x14ac:dyDescent="0.25">
      <c r="B20" s="27" t="s">
        <v>19</v>
      </c>
      <c r="C20" s="28"/>
      <c r="D20" s="102">
        <v>927900</v>
      </c>
      <c r="E20" s="102">
        <v>-62200</v>
      </c>
      <c r="F20" s="30">
        <f t="shared" si="1"/>
        <v>865700</v>
      </c>
      <c r="G20" s="102">
        <v>855621.02</v>
      </c>
      <c r="H20" s="102">
        <v>855621.02</v>
      </c>
      <c r="I20" s="31">
        <f t="shared" si="0"/>
        <v>10078.979999999981</v>
      </c>
    </row>
    <row r="21" spans="1:10" ht="15" x14ac:dyDescent="0.25">
      <c r="B21" s="27" t="s">
        <v>20</v>
      </c>
      <c r="C21" s="28"/>
      <c r="D21" s="102">
        <v>1491500</v>
      </c>
      <c r="E21" s="102">
        <v>-268269.76</v>
      </c>
      <c r="F21" s="30">
        <f t="shared" si="1"/>
        <v>1223230.24</v>
      </c>
      <c r="G21" s="102">
        <v>1202205.17</v>
      </c>
      <c r="H21" s="102">
        <v>1202205.17</v>
      </c>
      <c r="I21" s="31">
        <f t="shared" si="0"/>
        <v>21025.070000000065</v>
      </c>
    </row>
    <row r="22" spans="1:10" ht="15" x14ac:dyDescent="0.25">
      <c r="B22" s="32" t="s">
        <v>21</v>
      </c>
      <c r="C22" s="33"/>
      <c r="D22" s="102">
        <v>0</v>
      </c>
      <c r="E22" s="102">
        <v>0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0</v>
      </c>
      <c r="E23" s="102">
        <v>0</v>
      </c>
      <c r="F23" s="30">
        <f t="shared" si="1"/>
        <v>0</v>
      </c>
      <c r="G23" s="102">
        <v>0</v>
      </c>
      <c r="H23" s="102">
        <v>0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442257.5</v>
      </c>
      <c r="E24" s="23">
        <f>SUM(E25:E33)</f>
        <v>181600</v>
      </c>
      <c r="F24" s="24">
        <f>SUM(F25:F33)</f>
        <v>623857.5</v>
      </c>
      <c r="G24" s="25">
        <f>SUM(G25:G33)</f>
        <v>601195.30000000005</v>
      </c>
      <c r="H24" s="24">
        <f>SUM(H25:H33)</f>
        <v>601195.30000000005</v>
      </c>
      <c r="I24" s="25">
        <f>+F24-G24</f>
        <v>22662.199999999953</v>
      </c>
      <c r="J24" s="22"/>
    </row>
    <row r="25" spans="1:10" ht="15" x14ac:dyDescent="0.25">
      <c r="B25" s="27" t="s">
        <v>24</v>
      </c>
      <c r="C25" s="28"/>
      <c r="D25" s="102">
        <v>142257.5</v>
      </c>
      <c r="E25" s="102">
        <v>122014</v>
      </c>
      <c r="F25" s="30">
        <f t="shared" ref="F25:F33" si="2">+D25+E25</f>
        <v>264271.5</v>
      </c>
      <c r="G25" s="102">
        <v>261885.36</v>
      </c>
      <c r="H25" s="102">
        <v>261885.36</v>
      </c>
      <c r="I25" s="31">
        <f t="shared" si="0"/>
        <v>2386.140000000014</v>
      </c>
    </row>
    <row r="26" spans="1:10" ht="15" x14ac:dyDescent="0.25">
      <c r="B26" s="27" t="s">
        <v>25</v>
      </c>
      <c r="C26" s="28"/>
      <c r="D26" s="102">
        <v>0</v>
      </c>
      <c r="E26" s="102">
        <v>0</v>
      </c>
      <c r="F26" s="30">
        <f t="shared" si="2"/>
        <v>0</v>
      </c>
      <c r="G26" s="102">
        <v>0</v>
      </c>
      <c r="H26" s="102">
        <v>0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0</v>
      </c>
      <c r="E28" s="102">
        <v>186</v>
      </c>
      <c r="F28" s="30">
        <f t="shared" si="2"/>
        <v>186</v>
      </c>
      <c r="G28" s="102">
        <v>117.74</v>
      </c>
      <c r="H28" s="102">
        <v>117.74</v>
      </c>
      <c r="I28" s="31">
        <f t="shared" si="0"/>
        <v>68.260000000000005</v>
      </c>
    </row>
    <row r="29" spans="1:10" ht="15" x14ac:dyDescent="0.25">
      <c r="B29" s="109" t="s">
        <v>28</v>
      </c>
      <c r="C29" s="110"/>
      <c r="D29" s="102">
        <v>0</v>
      </c>
      <c r="E29" s="102">
        <v>1300</v>
      </c>
      <c r="F29" s="30">
        <f t="shared" si="2"/>
        <v>1300</v>
      </c>
      <c r="G29" s="102">
        <v>1290.1500000000001</v>
      </c>
      <c r="H29" s="102">
        <v>1290.1500000000001</v>
      </c>
      <c r="I29" s="31">
        <f t="shared" si="0"/>
        <v>9.8499999999999091</v>
      </c>
    </row>
    <row r="30" spans="1:10" ht="15" x14ac:dyDescent="0.25">
      <c r="B30" s="27" t="s">
        <v>29</v>
      </c>
      <c r="C30" s="28"/>
      <c r="D30" s="102">
        <v>200000</v>
      </c>
      <c r="E30" s="102">
        <v>40000</v>
      </c>
      <c r="F30" s="30">
        <f t="shared" si="2"/>
        <v>240000</v>
      </c>
      <c r="G30" s="102">
        <v>225347.29</v>
      </c>
      <c r="H30" s="102">
        <v>225347.29</v>
      </c>
      <c r="I30" s="31">
        <f t="shared" si="0"/>
        <v>14652.709999999992</v>
      </c>
    </row>
    <row r="31" spans="1:10" ht="15" x14ac:dyDescent="0.25">
      <c r="B31" s="109" t="s">
        <v>30</v>
      </c>
      <c r="C31" s="110"/>
      <c r="D31" s="102">
        <v>100000</v>
      </c>
      <c r="E31" s="102">
        <v>-40000</v>
      </c>
      <c r="F31" s="30">
        <f t="shared" si="2"/>
        <v>60000</v>
      </c>
      <c r="G31" s="102">
        <v>59838.6</v>
      </c>
      <c r="H31" s="102">
        <v>59838.6</v>
      </c>
      <c r="I31" s="31">
        <f t="shared" si="0"/>
        <v>161.40000000000146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0</v>
      </c>
      <c r="E33" s="102">
        <v>58100</v>
      </c>
      <c r="F33" s="30">
        <f t="shared" si="2"/>
        <v>58100</v>
      </c>
      <c r="G33" s="102">
        <v>52716.160000000003</v>
      </c>
      <c r="H33" s="102">
        <v>52716.160000000003</v>
      </c>
      <c r="I33" s="31">
        <f t="shared" si="0"/>
        <v>5383.8399999999965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2334142.5</v>
      </c>
      <c r="E34" s="23">
        <f>SUM(E35:E43)</f>
        <v>-166999.69</v>
      </c>
      <c r="F34" s="24">
        <f>SUM(F35:F43)</f>
        <v>2167142.81</v>
      </c>
      <c r="G34" s="25">
        <f>SUM(G35:G43)</f>
        <v>2099074.5099999998</v>
      </c>
      <c r="H34" s="24">
        <f>SUM(H35:H43)</f>
        <v>2099074.5099999998</v>
      </c>
      <c r="I34" s="25">
        <f t="shared" si="0"/>
        <v>68068.300000000279</v>
      </c>
      <c r="J34" s="22"/>
    </row>
    <row r="35" spans="1:10" ht="15" x14ac:dyDescent="0.25">
      <c r="B35" s="27" t="s">
        <v>34</v>
      </c>
      <c r="C35" s="28"/>
      <c r="D35" s="102">
        <v>253900</v>
      </c>
      <c r="E35" s="102">
        <v>-17946.080000000002</v>
      </c>
      <c r="F35" s="30">
        <f t="shared" ref="F35:F43" si="3">+D35+E35</f>
        <v>235953.91999999998</v>
      </c>
      <c r="G35" s="102">
        <v>215371.51999999999</v>
      </c>
      <c r="H35" s="102">
        <v>215371.51999999999</v>
      </c>
      <c r="I35" s="31">
        <f t="shared" si="0"/>
        <v>20582.399999999994</v>
      </c>
    </row>
    <row r="36" spans="1:10" ht="15" x14ac:dyDescent="0.25">
      <c r="B36" s="109" t="s">
        <v>35</v>
      </c>
      <c r="C36" s="110"/>
      <c r="D36" s="102">
        <v>360000</v>
      </c>
      <c r="E36" s="102">
        <v>-48153.919999999998</v>
      </c>
      <c r="F36" s="30">
        <f t="shared" si="3"/>
        <v>311846.08</v>
      </c>
      <c r="G36" s="102">
        <v>296098.44</v>
      </c>
      <c r="H36" s="102">
        <v>296098.44</v>
      </c>
      <c r="I36" s="31">
        <f t="shared" si="0"/>
        <v>15747.640000000014</v>
      </c>
    </row>
    <row r="37" spans="1:10" ht="15" x14ac:dyDescent="0.25">
      <c r="B37" s="27" t="s">
        <v>36</v>
      </c>
      <c r="C37" s="28"/>
      <c r="D37" s="102">
        <v>178100</v>
      </c>
      <c r="E37" s="102">
        <v>44412.2</v>
      </c>
      <c r="F37" s="30">
        <f t="shared" si="3"/>
        <v>222512.2</v>
      </c>
      <c r="G37" s="102">
        <v>220567.66</v>
      </c>
      <c r="H37" s="102">
        <v>220567.66</v>
      </c>
      <c r="I37" s="31">
        <f t="shared" si="0"/>
        <v>1944.5400000000081</v>
      </c>
    </row>
    <row r="38" spans="1:10" ht="15" x14ac:dyDescent="0.25">
      <c r="B38" s="27" t="s">
        <v>37</v>
      </c>
      <c r="C38" s="28"/>
      <c r="D38" s="102">
        <v>67000</v>
      </c>
      <c r="E38" s="102">
        <v>47477.52</v>
      </c>
      <c r="F38" s="30">
        <f t="shared" si="3"/>
        <v>114477.51999999999</v>
      </c>
      <c r="G38" s="102">
        <v>112351.94</v>
      </c>
      <c r="H38" s="102">
        <v>112351.94</v>
      </c>
      <c r="I38" s="31">
        <f t="shared" si="0"/>
        <v>2125.5799999999872</v>
      </c>
    </row>
    <row r="39" spans="1:10" ht="15" x14ac:dyDescent="0.25">
      <c r="B39" s="27" t="s">
        <v>38</v>
      </c>
      <c r="C39" s="28"/>
      <c r="D39" s="102">
        <v>174500</v>
      </c>
      <c r="E39" s="102">
        <v>-6500</v>
      </c>
      <c r="F39" s="30">
        <f t="shared" si="3"/>
        <v>168000</v>
      </c>
      <c r="G39" s="102">
        <v>159502.97</v>
      </c>
      <c r="H39" s="102">
        <v>159502.97</v>
      </c>
      <c r="I39" s="31">
        <f t="shared" si="0"/>
        <v>8497.0299999999988</v>
      </c>
    </row>
    <row r="40" spans="1:10" ht="15" x14ac:dyDescent="0.25">
      <c r="B40" s="27" t="s">
        <v>39</v>
      </c>
      <c r="C40" s="28"/>
      <c r="D40" s="102">
        <v>292241</v>
      </c>
      <c r="E40" s="102">
        <v>-56148.91</v>
      </c>
      <c r="F40" s="30">
        <f t="shared" si="3"/>
        <v>236092.09</v>
      </c>
      <c r="G40" s="102">
        <v>223411.35</v>
      </c>
      <c r="H40" s="102">
        <v>223411.35</v>
      </c>
      <c r="I40" s="31">
        <f t="shared" si="0"/>
        <v>12680.739999999991</v>
      </c>
    </row>
    <row r="41" spans="1:10" ht="15" x14ac:dyDescent="0.25">
      <c r="B41" s="27" t="s">
        <v>40</v>
      </c>
      <c r="C41" s="28"/>
      <c r="D41" s="102">
        <v>340293.5</v>
      </c>
      <c r="E41" s="102">
        <v>-42640.5</v>
      </c>
      <c r="F41" s="30">
        <f t="shared" si="3"/>
        <v>297653</v>
      </c>
      <c r="G41" s="102">
        <v>295032.39</v>
      </c>
      <c r="H41" s="102">
        <v>295032.39</v>
      </c>
      <c r="I41" s="31">
        <f t="shared" si="0"/>
        <v>2620.609999999986</v>
      </c>
    </row>
    <row r="42" spans="1:10" ht="15" x14ac:dyDescent="0.25">
      <c r="B42" s="27" t="s">
        <v>41</v>
      </c>
      <c r="C42" s="28"/>
      <c r="D42" s="102">
        <v>315500</v>
      </c>
      <c r="E42" s="102">
        <v>48352</v>
      </c>
      <c r="F42" s="30">
        <f t="shared" si="3"/>
        <v>363852</v>
      </c>
      <c r="G42" s="102">
        <v>362192.24</v>
      </c>
      <c r="H42" s="102">
        <v>362192.24</v>
      </c>
      <c r="I42" s="31">
        <f t="shared" si="0"/>
        <v>1659.7600000000093</v>
      </c>
    </row>
    <row r="43" spans="1:10" ht="15" x14ac:dyDescent="0.25">
      <c r="B43" s="27" t="s">
        <v>42</v>
      </c>
      <c r="C43" s="28"/>
      <c r="D43" s="102">
        <v>352608</v>
      </c>
      <c r="E43" s="102">
        <v>-135852</v>
      </c>
      <c r="F43" s="30">
        <f t="shared" si="3"/>
        <v>216756</v>
      </c>
      <c r="G43" s="102">
        <v>214546</v>
      </c>
      <c r="H43" s="102">
        <v>214546</v>
      </c>
      <c r="I43" s="31">
        <f t="shared" si="0"/>
        <v>2210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434400</v>
      </c>
      <c r="E44" s="37">
        <f>+E45+E46+E47+E48+E49+E50+E51+E52+E53</f>
        <v>-85100</v>
      </c>
      <c r="F44" s="38">
        <f>+F45+F46+F47+F48+F49+F50+F51+F52+F53</f>
        <v>349300</v>
      </c>
      <c r="G44" s="38">
        <f>+G45+G46+G47+G48+G49+G50+G51+G52+G53</f>
        <v>348784.01</v>
      </c>
      <c r="H44" s="38">
        <f>+H45+H46+H47+H48+H49+H50+H51+H52+H53</f>
        <v>348784.01</v>
      </c>
      <c r="I44" s="25">
        <f>+F44-G44</f>
        <v>515.98999999999069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0</v>
      </c>
      <c r="E48" s="102">
        <v>0</v>
      </c>
      <c r="F48" s="30">
        <f t="shared" si="4"/>
        <v>0</v>
      </c>
      <c r="G48" s="102">
        <v>0</v>
      </c>
      <c r="H48" s="102">
        <v>0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434400</v>
      </c>
      <c r="E49" s="102">
        <v>-85100</v>
      </c>
      <c r="F49" s="30">
        <f t="shared" si="4"/>
        <v>349300</v>
      </c>
      <c r="G49" s="102">
        <v>348784.01</v>
      </c>
      <c r="H49" s="102">
        <v>348784.01</v>
      </c>
      <c r="I49" s="31">
        <f t="shared" si="0"/>
        <v>515.98999999999069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0</v>
      </c>
      <c r="E54" s="39">
        <f>SUM(E55:E63)</f>
        <v>297405.46000000002</v>
      </c>
      <c r="F54" s="40">
        <f>SUM(F55:F63)</f>
        <v>297405.46000000002</v>
      </c>
      <c r="G54" s="41">
        <f>SUM(G55:G63)</f>
        <v>294852.32</v>
      </c>
      <c r="H54" s="40">
        <f>SUM(H55:H63)</f>
        <v>294852.32</v>
      </c>
      <c r="I54" s="25">
        <f t="shared" si="0"/>
        <v>2553.140000000014</v>
      </c>
      <c r="J54" s="22"/>
    </row>
    <row r="55" spans="1:10" ht="15" x14ac:dyDescent="0.25">
      <c r="B55" s="109" t="s">
        <v>54</v>
      </c>
      <c r="C55" s="110"/>
      <c r="D55" s="102">
        <v>0</v>
      </c>
      <c r="E55" s="102">
        <v>284405.46000000002</v>
      </c>
      <c r="F55" s="30">
        <f t="shared" ref="F55:F63" si="5">+D55+E55</f>
        <v>284405.46000000002</v>
      </c>
      <c r="G55" s="102">
        <v>282092.32</v>
      </c>
      <c r="H55" s="102">
        <v>282092.32</v>
      </c>
      <c r="I55" s="31">
        <f t="shared" si="0"/>
        <v>2313.140000000014</v>
      </c>
    </row>
    <row r="56" spans="1:10" ht="15" x14ac:dyDescent="0.25">
      <c r="B56" s="27" t="s">
        <v>55</v>
      </c>
      <c r="C56" s="28"/>
      <c r="D56" s="102">
        <v>0</v>
      </c>
      <c r="E56" s="102">
        <v>0</v>
      </c>
      <c r="F56" s="30">
        <f t="shared" si="5"/>
        <v>0</v>
      </c>
      <c r="G56" s="102">
        <v>0</v>
      </c>
      <c r="H56" s="102">
        <v>0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0</v>
      </c>
      <c r="E60" s="102">
        <v>13000</v>
      </c>
      <c r="F60" s="30">
        <f t="shared" si="5"/>
        <v>13000</v>
      </c>
      <c r="G60" s="102">
        <v>12760</v>
      </c>
      <c r="H60" s="102">
        <v>12760</v>
      </c>
      <c r="I60" s="31">
        <f t="shared" si="0"/>
        <v>240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14484400</v>
      </c>
      <c r="E180" s="76">
        <f>+E15+E106</f>
        <v>125793.57</v>
      </c>
      <c r="F180" s="77">
        <f>+F15+F106</f>
        <v>14610193.57</v>
      </c>
      <c r="G180" s="78">
        <f>+G15+G106</f>
        <v>14481905.76</v>
      </c>
      <c r="H180" s="77">
        <f>+H15+H106</f>
        <v>14481905.76</v>
      </c>
      <c r="I180" s="20">
        <f t="shared" si="14"/>
        <v>128287.81000000052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8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