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<sst xmlns="http://schemas.openxmlformats.org/spreadsheetml/2006/main" count="91" uniqueCount="91">
  <si>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</si>
  <si>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</si>
  <si>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</si>
  <si>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</si>
  <si>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</si>
  <si>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</si>
  <si>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</si>
  <si>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</si>
  <si>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</si>
  <si>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</si>
  <si>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</si>
  <si>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</si>
  <si>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</si>
  <si>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</si>
  <si>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</si>
  <si>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</si>
  <si>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</si>
  <si>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</si>
  <si>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</si>
  <si>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</si>
  <si>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</si>
  <si>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</si>
  <si>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</si>
  <si>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</si>
  <si>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</si>
  <si>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</si>
  <si>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</si>
  <si>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</si>
  <si>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</si>
  <si>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</si>
  <si>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</si>
  <si>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</si>
  <si>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</si>
  <si>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</si>
  <si>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</si>
  <si>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</si>
  <si>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</si>
  <si>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</si>
  <si>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</si>
  <si>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</si>
  <si>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</si>
  <si>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</si>
  <si>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</si>
  <si>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</si>
  <si>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</si>
  <si>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</si>
  <si>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</si>
  <si>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</si>
  <si>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</si>
  <si>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</si>
  <si>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</si>
  <si>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</si>
  <si>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</si>
  <si>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</si>
  <si>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</si>
  <si>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</si>
  <si>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</si>
  <si>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</si>
  <si>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</si>
  <si>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</si>
  <si>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</si>
  <si>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</si>
  <si>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</si>
  <si>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</si>
  <si>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</si>
  <si>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</si>
  <si>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</si>
  <si>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</si>
  <si>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</si>
  <si>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</si>
  <si>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</si>
  <si>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</si>
  <si>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</si>
  <si>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</si>
  <si>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</si>
  <si>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</si>
  <si>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</si>
  <si>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</si>
  <si>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</si>
  <si>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</si>
  <si>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</si>
  <si>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</si>
  <si>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</si>
  <si>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</si>
  <si>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</si>
  <si>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</si>
  <si>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</si>
  <si>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</si>
  <si>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</si>
  <si>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Tribunal de ConciliaciÃ³n y Arbitraje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</si>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</sst>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11577929.540000001</v>
      </c>
      <c r="E14" s="4">
        <f>SUM(E15:E21)</f>
        <v>0</v>
      </c>
      <c r="F14" s="4">
        <f t="shared" ref="F14:F77" si="0">+D14+E14</f>
        <v>11577929.540000001</v>
      </c>
      <c r="G14" s="4">
        <f>SUM(G15:G21)</f>
        <v>11577929.540000001</v>
      </c>
      <c r="H14" s="4">
        <f>SUM(H15:H21)</f>
        <v>11577929.57</v>
      </c>
      <c r="I14" s="4">
        <f t="shared" ref="I14:I77" si="1">+F14-G14</f>
        <v>0</v>
      </c>
      <c r="K14" s="8"/>
    </row>
    <row r="15" spans="2:11" s="1" customFormat="1" ht="15" x14ac:dyDescent="0.25">
      <c r="B15" s="5"/>
      <c r="C15" s="6" t="s">
        <v>13</v>
      </c>
      <c r="D15" s="19">
        <v>9104763.8499999996</v>
      </c>
      <c r="E15" s="19">
        <v>0</v>
      </c>
      <c r="F15" s="7">
        <f t="shared" si="0"/>
        <v>9104763.8499999996</v>
      </c>
      <c r="G15" s="19">
        <v>9104763.8499999996</v>
      </c>
      <c r="H15" s="19">
        <v>9104763.8499999996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1485593.72</v>
      </c>
      <c r="E16" s="19">
        <v>0</v>
      </c>
      <c r="F16" s="7">
        <f t="shared" si="0"/>
        <v>1485593.72</v>
      </c>
      <c r="G16" s="19">
        <v>1485593.72</v>
      </c>
      <c r="H16" s="19">
        <v>1485593.72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105000</v>
      </c>
      <c r="E17" s="19">
        <v>0</v>
      </c>
      <c r="F17" s="7">
        <f t="shared" si="0"/>
        <v>105000</v>
      </c>
      <c r="G17" s="19">
        <v>105000</v>
      </c>
      <c r="H17" s="19">
        <v>105000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882571.97</v>
      </c>
      <c r="E18" s="19">
        <v>0</v>
      </c>
      <c r="F18" s="7">
        <f t="shared" si="0"/>
        <v>882571.97</v>
      </c>
      <c r="G18" s="19">
        <v>882571.97</v>
      </c>
      <c r="H18" s="19">
        <v>882572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0</v>
      </c>
      <c r="E19" s="19">
        <v>0</v>
      </c>
      <c r="F19" s="7">
        <f t="shared" si="0"/>
        <v>0</v>
      </c>
      <c r="G19" s="19">
        <v>0</v>
      </c>
      <c r="H19" s="19">
        <v>0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0</v>
      </c>
      <c r="E21" s="19">
        <v>0</v>
      </c>
      <c r="F21" s="7">
        <f t="shared" si="0"/>
        <v>0</v>
      </c>
      <c r="G21" s="19">
        <v>0</v>
      </c>
      <c r="H21" s="19">
        <v>0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404112.65</v>
      </c>
      <c r="E22" s="4">
        <f>SUM(E23:E31)</f>
        <v>0</v>
      </c>
      <c r="F22" s="4">
        <f t="shared" si="0"/>
        <v>404112.65</v>
      </c>
      <c r="G22" s="4">
        <f>SUM(G23:G31)</f>
        <v>404112.65</v>
      </c>
      <c r="H22" s="4">
        <f>SUM(H23:H31)</f>
        <v>404112.65</v>
      </c>
      <c r="I22" s="4">
        <f t="shared" si="1"/>
        <v>0</v>
      </c>
      <c r="K22" s="8"/>
    </row>
    <row r="23" spans="2:11" s="1" customFormat="1" ht="24" x14ac:dyDescent="0.25">
      <c r="B23" s="5"/>
      <c r="C23" s="6" t="s">
        <v>21</v>
      </c>
      <c r="D23" s="19">
        <v>271577.08</v>
      </c>
      <c r="E23" s="19">
        <v>0</v>
      </c>
      <c r="F23" s="7">
        <f t="shared" si="0"/>
        <v>271577.08</v>
      </c>
      <c r="G23" s="19">
        <v>271577.08</v>
      </c>
      <c r="H23" s="19">
        <v>271577.08</v>
      </c>
      <c r="I23" s="7">
        <f t="shared" si="1"/>
        <v>0</v>
      </c>
      <c r="K23" s="8"/>
    </row>
    <row r="24" spans="2:11" s="1" customFormat="1" ht="15" x14ac:dyDescent="0.25">
      <c r="B24" s="5"/>
      <c r="C24" s="6" t="s">
        <v>22</v>
      </c>
      <c r="D24" s="19">
        <v>1948.55</v>
      </c>
      <c r="E24" s="19">
        <v>0</v>
      </c>
      <c r="F24" s="7">
        <f t="shared" si="0"/>
        <v>1948.55</v>
      </c>
      <c r="G24" s="19">
        <v>1948.55</v>
      </c>
      <c r="H24" s="19">
        <v>1948.55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0</v>
      </c>
      <c r="E26" s="19">
        <v>0</v>
      </c>
      <c r="F26" s="7">
        <f t="shared" si="0"/>
        <v>0</v>
      </c>
      <c r="G26" s="19">
        <v>0</v>
      </c>
      <c r="H26" s="19">
        <v>0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15773.05</v>
      </c>
      <c r="E27" s="19">
        <v>0</v>
      </c>
      <c r="F27" s="7">
        <f t="shared" si="0"/>
        <v>15773.05</v>
      </c>
      <c r="G27" s="19">
        <v>15773.05</v>
      </c>
      <c r="H27" s="19">
        <v>15773.05</v>
      </c>
      <c r="I27" s="7">
        <f t="shared" si="1"/>
        <v>0</v>
      </c>
      <c r="K27" s="8"/>
    </row>
    <row r="28" spans="2:11" s="1" customFormat="1" ht="15" x14ac:dyDescent="0.25">
      <c r="B28" s="5"/>
      <c r="C28" s="6" t="s">
        <v>26</v>
      </c>
      <c r="D28" s="19">
        <v>70827.47</v>
      </c>
      <c r="E28" s="19">
        <v>0</v>
      </c>
      <c r="F28" s="7">
        <f t="shared" si="0"/>
        <v>70827.47</v>
      </c>
      <c r="G28" s="19">
        <v>70827.47</v>
      </c>
      <c r="H28" s="19">
        <v>70827.47</v>
      </c>
      <c r="I28" s="7">
        <f t="shared" si="1"/>
        <v>0</v>
      </c>
      <c r="K28" s="8"/>
    </row>
    <row r="29" spans="2:11" s="1" customFormat="1" ht="15" x14ac:dyDescent="0.25">
      <c r="B29" s="5"/>
      <c r="C29" s="6" t="s">
        <v>27</v>
      </c>
      <c r="D29" s="19">
        <v>0</v>
      </c>
      <c r="E29" s="19">
        <v>0</v>
      </c>
      <c r="F29" s="7">
        <f t="shared" si="0"/>
        <v>0</v>
      </c>
      <c r="G29" s="19">
        <v>0</v>
      </c>
      <c r="H29" s="19">
        <v>0</v>
      </c>
      <c r="I29" s="7">
        <f t="shared" si="1"/>
        <v>0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43986.5</v>
      </c>
      <c r="E31" s="19">
        <v>0</v>
      </c>
      <c r="F31" s="7">
        <f t="shared" si="0"/>
        <v>43986.5</v>
      </c>
      <c r="G31" s="19">
        <v>43986.5</v>
      </c>
      <c r="H31" s="19">
        <v>43986.5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2061347.71</v>
      </c>
      <c r="E32" s="4">
        <f>SUM(E33:E41)</f>
        <v>950000</v>
      </c>
      <c r="F32" s="4">
        <f t="shared" si="0"/>
        <v>3011347.71</v>
      </c>
      <c r="G32" s="4">
        <f>SUM(G33:G41)</f>
        <v>3011347.71</v>
      </c>
      <c r="H32" s="4">
        <f>SUM(H33:H41)</f>
        <v>3011347.86</v>
      </c>
      <c r="I32" s="4">
        <f t="shared" si="1"/>
        <v>0</v>
      </c>
      <c r="K32" s="8"/>
    </row>
    <row r="33" spans="2:11" s="1" customFormat="1" ht="15" x14ac:dyDescent="0.25">
      <c r="B33" s="5"/>
      <c r="C33" s="6" t="s">
        <v>31</v>
      </c>
      <c r="D33" s="19">
        <v>154846.66</v>
      </c>
      <c r="E33" s="19">
        <v>0</v>
      </c>
      <c r="F33" s="7">
        <f t="shared" si="0"/>
        <v>154846.66</v>
      </c>
      <c r="G33" s="19">
        <v>154846.66</v>
      </c>
      <c r="H33" s="19">
        <v>154847</v>
      </c>
      <c r="I33" s="7">
        <f t="shared" si="1"/>
        <v>0</v>
      </c>
      <c r="K33" s="8"/>
    </row>
    <row r="34" spans="2:11" s="1" customFormat="1" ht="15" x14ac:dyDescent="0.25">
      <c r="B34" s="5"/>
      <c r="C34" s="6" t="s">
        <v>32</v>
      </c>
      <c r="D34" s="19">
        <v>510713.19</v>
      </c>
      <c r="E34" s="19">
        <v>0</v>
      </c>
      <c r="F34" s="7">
        <f t="shared" si="0"/>
        <v>510713.19</v>
      </c>
      <c r="G34" s="19">
        <v>510713.19</v>
      </c>
      <c r="H34" s="19">
        <v>510713</v>
      </c>
      <c r="I34" s="7">
        <f t="shared" si="1"/>
        <v>0</v>
      </c>
      <c r="K34" s="8"/>
    </row>
    <row r="35" spans="2:11" s="1" customFormat="1" ht="15" x14ac:dyDescent="0.25">
      <c r="B35" s="5"/>
      <c r="C35" s="6" t="s">
        <v>33</v>
      </c>
      <c r="D35" s="19">
        <v>798544.5</v>
      </c>
      <c r="E35" s="19">
        <v>0</v>
      </c>
      <c r="F35" s="7">
        <f t="shared" si="0"/>
        <v>798544.5</v>
      </c>
      <c r="G35" s="19">
        <v>798544.5</v>
      </c>
      <c r="H35" s="19">
        <v>798544.5</v>
      </c>
      <c r="I35" s="7">
        <f t="shared" si="1"/>
        <v>0</v>
      </c>
      <c r="K35" s="8"/>
    </row>
    <row r="36" spans="2:11" s="1" customFormat="1" ht="15" x14ac:dyDescent="0.25">
      <c r="B36" s="5"/>
      <c r="C36" s="6" t="s">
        <v>34</v>
      </c>
      <c r="D36" s="19">
        <v>27746.66</v>
      </c>
      <c r="E36" s="19">
        <v>0</v>
      </c>
      <c r="F36" s="7">
        <f t="shared" si="0"/>
        <v>27746.66</v>
      </c>
      <c r="G36" s="19">
        <v>27746.66</v>
      </c>
      <c r="H36" s="19">
        <v>27746.66</v>
      </c>
      <c r="I36" s="7">
        <f t="shared" si="1"/>
        <v>0</v>
      </c>
      <c r="K36" s="8"/>
    </row>
    <row r="37" spans="2:11" s="1" customFormat="1" ht="24" x14ac:dyDescent="0.25">
      <c r="B37" s="5"/>
      <c r="C37" s="6" t="s">
        <v>35</v>
      </c>
      <c r="D37" s="19">
        <v>527732.68999999994</v>
      </c>
      <c r="E37" s="19">
        <v>0</v>
      </c>
      <c r="F37" s="7">
        <f t="shared" si="0"/>
        <v>527732.68999999994</v>
      </c>
      <c r="G37" s="19">
        <v>527732.68999999994</v>
      </c>
      <c r="H37" s="19">
        <v>527732.68999999994</v>
      </c>
      <c r="I37" s="7">
        <f t="shared" si="1"/>
        <v>0</v>
      </c>
      <c r="K37" s="8"/>
    </row>
    <row r="38" spans="2:11" s="1" customFormat="1" ht="15" x14ac:dyDescent="0.25">
      <c r="B38" s="5"/>
      <c r="C38" s="6" t="s">
        <v>36</v>
      </c>
      <c r="D38" s="19">
        <v>0</v>
      </c>
      <c r="E38" s="19">
        <v>0</v>
      </c>
      <c r="F38" s="7">
        <f t="shared" si="0"/>
        <v>0</v>
      </c>
      <c r="G38" s="19">
        <v>0</v>
      </c>
      <c r="H38" s="19">
        <v>0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12303.19</v>
      </c>
      <c r="E39" s="19">
        <v>0</v>
      </c>
      <c r="F39" s="7">
        <f t="shared" si="0"/>
        <v>12303.19</v>
      </c>
      <c r="G39" s="19">
        <v>12303.19</v>
      </c>
      <c r="H39" s="19">
        <v>12303.19</v>
      </c>
      <c r="I39" s="7">
        <f t="shared" si="1"/>
        <v>0</v>
      </c>
      <c r="K39" s="8"/>
    </row>
    <row r="40" spans="2:11" s="1" customFormat="1" ht="15" x14ac:dyDescent="0.25">
      <c r="B40" s="5"/>
      <c r="C40" s="6" t="s">
        <v>38</v>
      </c>
      <c r="D40" s="19">
        <v>0</v>
      </c>
      <c r="E40" s="19">
        <v>0</v>
      </c>
      <c r="F40" s="7">
        <f t="shared" si="0"/>
        <v>0</v>
      </c>
      <c r="G40" s="19">
        <v>0</v>
      </c>
      <c r="H40" s="19">
        <v>0</v>
      </c>
      <c r="I40" s="7">
        <f t="shared" si="1"/>
        <v>0</v>
      </c>
      <c r="K40" s="8"/>
    </row>
    <row r="41" spans="2:11" s="1" customFormat="1" ht="15" x14ac:dyDescent="0.25">
      <c r="B41" s="5"/>
      <c r="C41" s="6" t="s">
        <v>39</v>
      </c>
      <c r="D41" s="19">
        <v>29460.82</v>
      </c>
      <c r="E41" s="19">
        <v>950000</v>
      </c>
      <c r="F41" s="7">
        <f t="shared" si="0"/>
        <v>979460.82</v>
      </c>
      <c r="G41" s="19">
        <v>979460.82</v>
      </c>
      <c r="H41" s="19">
        <v>979460.82</v>
      </c>
      <c r="I41" s="7">
        <f t="shared" si="1"/>
        <v>0</v>
      </c>
      <c r="K41" s="8"/>
    </row>
    <row r="42" spans="2:11" s="1" customFormat="1" x14ac:dyDescent="0.2">
      <c r="B42" s="27" t="s">
        <v>40</v>
      </c>
      <c r="C42" s="28"/>
      <c r="D42" s="4">
        <f>SUM(D43:D51)</f>
        <v>2592886.66</v>
      </c>
      <c r="E42" s="4">
        <f>SUM(E43:E51)</f>
        <v>0</v>
      </c>
      <c r="F42" s="4">
        <f t="shared" si="0"/>
        <v>2592886.66</v>
      </c>
      <c r="G42" s="4">
        <f>SUM(G43:G51)</f>
        <v>2592886.66</v>
      </c>
      <c r="H42" s="4">
        <f>SUM(H43:H51)</f>
        <v>2592886.66</v>
      </c>
      <c r="I42" s="4">
        <f t="shared" si="1"/>
        <v>0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151662</v>
      </c>
      <c r="E46" s="19">
        <v>0</v>
      </c>
      <c r="F46" s="7">
        <f t="shared" si="0"/>
        <v>151662</v>
      </c>
      <c r="G46" s="19">
        <v>151662</v>
      </c>
      <c r="H46" s="19">
        <v>151662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2441224.66</v>
      </c>
      <c r="E47" s="19">
        <v>0</v>
      </c>
      <c r="F47" s="7">
        <f t="shared" si="0"/>
        <v>2441224.66</v>
      </c>
      <c r="G47" s="19">
        <v>2441224.66</v>
      </c>
      <c r="H47" s="19">
        <v>2441224.66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0</v>
      </c>
      <c r="F52" s="4">
        <f t="shared" si="0"/>
        <v>0</v>
      </c>
      <c r="G52" s="4">
        <f>SUM(G53:G61)</f>
        <v>0</v>
      </c>
      <c r="H52" s="4">
        <f>SUM(H53:H61)</f>
        <v>0</v>
      </c>
      <c r="I52" s="4">
        <f t="shared" si="1"/>
        <v>0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0</v>
      </c>
      <c r="F53" s="7">
        <f t="shared" si="0"/>
        <v>0</v>
      </c>
      <c r="G53" s="19">
        <v>0</v>
      </c>
      <c r="H53" s="19">
        <v>0</v>
      </c>
      <c r="I53" s="7">
        <f t="shared" si="1"/>
        <v>0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0</v>
      </c>
      <c r="F54" s="7">
        <f t="shared" si="0"/>
        <v>0</v>
      </c>
      <c r="G54" s="19">
        <v>0</v>
      </c>
      <c r="H54" s="19">
        <v>0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0</v>
      </c>
      <c r="F58" s="7">
        <f t="shared" si="0"/>
        <v>0</v>
      </c>
      <c r="G58" s="19">
        <v>0</v>
      </c>
      <c r="H58" s="19">
        <v>0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16636276.560000002</v>
      </c>
      <c r="E86" s="12">
        <f t="shared" si="4"/>
        <v>950000</v>
      </c>
      <c r="F86" s="12">
        <f t="shared" si="4"/>
        <v>17586276.560000002</v>
      </c>
      <c r="G86" s="12">
        <f t="shared" si="4"/>
        <v>17586276.560000002</v>
      </c>
      <c r="H86" s="12">
        <f t="shared" si="4"/>
        <v>17586276.740000002</v>
      </c>
      <c r="I86" s="12">
        <f t="shared" si="4"/>
        <v>0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