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SFD" sheetId="1" r:id="rId1"/>
  </sheets>
  <definedNames>
    <definedName name="_xlnm.Print_Area" localSheetId="0">ESFD!$A$1:$I$107</definedName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ESFD!$B$108</definedName>
    <definedName name="lblCE">ESFD!$F$108</definedName>
    <definedName name="lblNA">ESFD!#REF!</definedName>
    <definedName name="lblNE">ESFD!#REF!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H54" i="1" s="1"/>
  <c r="H79" i="1" s="1"/>
  <c r="H104" i="1" s="1"/>
  <c r="G30" i="1"/>
  <c r="H26" i="1"/>
  <c r="G26" i="1"/>
  <c r="D24" i="1"/>
  <c r="C24" i="1"/>
  <c r="H16" i="1"/>
  <c r="G16" i="1"/>
  <c r="G54" i="1"/>
  <c r="G79" i="1" s="1"/>
  <c r="D16" i="1"/>
  <c r="C16" i="1"/>
  <c r="C54" i="1" s="1"/>
  <c r="C82" i="1" s="1"/>
  <c r="D54" i="1"/>
  <c r="D82" i="1" s="1"/>
  <c r="H102" i="1"/>
  <c r="G102" i="1" l="1"/>
  <c r="G104" i="1" s="1"/>
</calcChain>
</file>

<file path=xl/sharedStrings.xml><?xml version="1.0" encoding="utf-8"?>
<sst xmlns="http://schemas.openxmlformats.org/spreadsheetml/2006/main" count="140" uniqueCount="127">
  <si>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</si>
  <si>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</si>
  <si>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</si>
  <si>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</si>
  <si>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</si>
  <si>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</si>
  <si>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</si>
  <si>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</si>
  <si>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</si>
  <si>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</si>
  <si>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</si>
  <si>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</si>
  <si>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</si>
  <si>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</si>
  <si>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</si>
  <si>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</si>
  <si>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</si>
  <si>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</si>
  <si>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</si>
  <si>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</si>
  <si>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</si>
  <si>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</si>
  <si>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</si>
  <si>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</si>
  <si>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</si>
  <si>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</si>
  <si>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</si>
  <si>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</si>
  <si>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</si>
  <si>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</si>
  <si>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</si>
  <si>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</si>
  <si>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</si>
  <si>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</si>
  <si>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</si>
  <si>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</si>
  <si>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</si>
  <si>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</si>
  <si>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</si>
  <si>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</si>
  <si>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</si>
  <si>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</si>
  <si>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</si>
  <si>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</si>
  <si>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</si>
  <si>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</si>
  <si>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</si>
  <si>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</si>
  <si>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</si>
  <si>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</si>
  <si>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</si>
  <si>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</si>
  <si>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</si>
  <si>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</si>
  <si>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</si>
  <si>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</si>
  <si>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</si>
  <si>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</si>
  <si>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</si>
  <si>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</si>
  <si>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</si>
  <si>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</si>
  <si>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</si>
  <si>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</si>
  <si>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</si>
  <si>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</si>
  <si>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</si>
  <si>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</si>
  <si>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</si>
  <si>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</si>
  <si>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</si>
  <si>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</si>
  <si>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</si>
  <si>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</si>
  <si>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</si>
  <si>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</si>
  <si>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</si>
  <si>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</si>
  <si>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</si>
  <si>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</si>
  <si>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</si>
  <si>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</si>
  <si>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</si>
  <si>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</si>
  <si>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</si>
  <si>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</si>
  <si>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</si>
  <si>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</si>
  <si>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</si>
  <si>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</si>
  <si>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</si>
  <si>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</si>
  <si>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</si>
  <si>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</si>
  <si>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</si>
  <si>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</si>
  <si>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</si>
  <si>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</si>
  <si>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</si>
  <si>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</si>
  <si>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</si>
  <si>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</si>
  <si>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</si>
  <si>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</si>
  <si>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</si>
  <si>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</si>
  <si>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</si>
  <si>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</si>
  <si>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</si>
  <si>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</si>
  <si>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</si>
  <si>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</si>
  <si>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</si>
  <si>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</si>
  <si>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</si>
  <si>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</si>
  <si>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</si>
  <si>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</si>
  <si>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</si>
  <si>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</si>
  <si>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</si>
  <si>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</si>
  <si>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</si>
  <si>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</si>
  <si>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</si>
  <si>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</si>
  <si>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Colegio de Estudios Científicos y Tecnológicos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</si>
</sst>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_ ;[Red]\-#,##0.00\ "/>
    <numFmt numFmtId="166" formatCode="#,##0_ ;\-#,##0\ "/>
    <numFmt numFmtId="167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5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6" fontId="5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 wrapText="1"/>
    </xf>
    <xf numFmtId="166" fontId="5" fillId="2" borderId="0" xfId="0" applyNumberFormat="1" applyFont="1" applyFill="1" applyBorder="1" applyAlignment="1" applyProtection="1">
      <alignment vertical="center"/>
    </xf>
    <xf numFmtId="166" fontId="2" fillId="2" borderId="5" xfId="0" applyNumberFormat="1" applyFont="1" applyFill="1" applyBorder="1" applyAlignment="1" applyProtection="1">
      <alignment vertical="center" wrapText="1"/>
    </xf>
    <xf numFmtId="166" fontId="3" fillId="2" borderId="4" xfId="0" applyNumberFormat="1" applyFont="1" applyFill="1" applyBorder="1" applyAlignment="1" applyProtection="1">
      <alignment wrapText="1"/>
    </xf>
    <xf numFmtId="166" fontId="3" fillId="2" borderId="0" xfId="2" applyNumberFormat="1" applyFont="1" applyFill="1" applyBorder="1" applyAlignment="1" applyProtection="1">
      <alignment vertical="top"/>
    </xf>
    <xf numFmtId="166" fontId="3" fillId="2" borderId="0" xfId="0" applyNumberFormat="1" applyFont="1" applyFill="1" applyBorder="1" applyAlignment="1" applyProtection="1">
      <alignment wrapText="1"/>
    </xf>
    <xf numFmtId="166" fontId="3" fillId="2" borderId="5" xfId="0" applyNumberFormat="1" applyFont="1" applyFill="1" applyBorder="1" applyAlignment="1" applyProtection="1">
      <alignment wrapText="1"/>
    </xf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Protection="1"/>
    <xf numFmtId="166" fontId="2" fillId="2" borderId="5" xfId="0" applyNumberFormat="1" applyFont="1" applyFill="1" applyBorder="1" applyProtection="1"/>
    <xf numFmtId="166" fontId="2" fillId="2" borderId="4" xfId="0" applyNumberFormat="1" applyFont="1" applyFill="1" applyBorder="1" applyAlignment="1" applyProtection="1">
      <alignment vertical="center" wrapText="1"/>
    </xf>
    <xf numFmtId="166" fontId="3" fillId="2" borderId="4" xfId="0" applyNumberFormat="1" applyFont="1" applyFill="1" applyBorder="1" applyAlignment="1" applyProtection="1">
      <alignment vertical="center" wrapText="1"/>
    </xf>
    <xf numFmtId="166" fontId="3" fillId="2" borderId="0" xfId="0" applyNumberFormat="1" applyFont="1" applyFill="1" applyBorder="1" applyAlignment="1" applyProtection="1">
      <alignment vertical="center" wrapText="1"/>
    </xf>
    <xf numFmtId="166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6" fontId="2" fillId="2" borderId="0" xfId="0" applyNumberFormat="1" applyFont="1" applyFill="1" applyBorder="1" applyAlignment="1" applyProtection="1">
      <alignment vertical="center"/>
    </xf>
    <xf numFmtId="166" fontId="2" fillId="0" borderId="0" xfId="0" applyNumberFormat="1" applyFont="1" applyProtection="1"/>
    <xf numFmtId="166" fontId="2" fillId="2" borderId="0" xfId="0" applyNumberFormat="1" applyFont="1" applyFill="1" applyAlignment="1" applyProtection="1"/>
    <xf numFmtId="166" fontId="3" fillId="3" borderId="1" xfId="0" applyNumberFormat="1" applyFont="1" applyFill="1" applyBorder="1" applyAlignment="1" applyProtection="1">
      <alignment horizontal="center" vertical="center"/>
    </xf>
    <xf numFmtId="166" fontId="3" fillId="3" borderId="2" xfId="0" applyNumberFormat="1" applyFont="1" applyFill="1" applyBorder="1" applyAlignment="1" applyProtection="1">
      <alignment horizontal="center" wrapText="1"/>
    </xf>
    <xf numFmtId="166" fontId="3" fillId="3" borderId="2" xfId="0" applyNumberFormat="1" applyFont="1" applyFill="1" applyBorder="1" applyAlignment="1" applyProtection="1">
      <alignment horizontal="center" vertical="center"/>
    </xf>
    <xf numFmtId="166" fontId="2" fillId="2" borderId="0" xfId="0" applyNumberFormat="1" applyFont="1" applyFill="1" applyBorder="1" applyAlignment="1" applyProtection="1">
      <alignment wrapText="1"/>
    </xf>
    <xf numFmtId="166" fontId="2" fillId="2" borderId="6" xfId="0" applyNumberFormat="1" applyFont="1" applyFill="1" applyBorder="1" applyProtection="1"/>
    <xf numFmtId="166" fontId="3" fillId="2" borderId="4" xfId="0" applyNumberFormat="1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6" fontId="5" fillId="2" borderId="4" xfId="0" applyNumberFormat="1" applyFont="1" applyFill="1" applyBorder="1" applyAlignment="1" applyProtection="1">
      <alignment wrapText="1"/>
    </xf>
    <xf numFmtId="166" fontId="5" fillId="2" borderId="0" xfId="0" applyNumberFormat="1" applyFont="1" applyFill="1" applyBorder="1" applyAlignment="1" applyProtection="1">
      <alignment wrapText="1"/>
    </xf>
    <xf numFmtId="166" fontId="3" fillId="2" borderId="0" xfId="0" applyNumberFormat="1" applyFont="1" applyFill="1" applyBorder="1" applyAlignment="1" applyProtection="1"/>
    <xf numFmtId="166" fontId="2" fillId="2" borderId="0" xfId="0" applyNumberFormat="1" applyFont="1" applyFill="1" applyBorder="1" applyAlignment="1" applyProtection="1"/>
    <xf numFmtId="166" fontId="2" fillId="2" borderId="4" xfId="0" applyNumberFormat="1" applyFont="1" applyFill="1" applyBorder="1" applyAlignment="1" applyProtection="1">
      <alignment wrapText="1"/>
    </xf>
    <xf numFmtId="166" fontId="2" fillId="2" borderId="5" xfId="0" applyNumberFormat="1" applyFont="1" applyFill="1" applyBorder="1" applyAlignment="1" applyProtection="1"/>
    <xf numFmtId="0" fontId="2" fillId="0" borderId="0" xfId="0" applyFont="1" applyAlignment="1"/>
    <xf numFmtId="167" fontId="2" fillId="2" borderId="4" xfId="0" applyNumberFormat="1" applyFont="1" applyFill="1" applyBorder="1" applyAlignment="1" applyProtection="1">
      <alignment vertical="center"/>
    </xf>
    <xf numFmtId="167" fontId="2" fillId="2" borderId="0" xfId="0" applyNumberFormat="1" applyFont="1" applyFill="1" applyBorder="1" applyAlignment="1" applyProtection="1"/>
    <xf numFmtId="167" fontId="2" fillId="2" borderId="5" xfId="0" applyNumberFormat="1" applyFont="1" applyFill="1" applyBorder="1" applyAlignment="1" applyProtection="1"/>
    <xf numFmtId="167" fontId="2" fillId="2" borderId="7" xfId="0" applyNumberFormat="1" applyFont="1" applyFill="1" applyBorder="1" applyAlignment="1" applyProtection="1">
      <alignment vertical="center"/>
    </xf>
    <xf numFmtId="167" fontId="2" fillId="2" borderId="8" xfId="0" applyNumberFormat="1" applyFont="1" applyFill="1" applyBorder="1" applyProtection="1"/>
    <xf numFmtId="167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164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6" fontId="3" fillId="2" borderId="7" xfId="0" applyNumberFormat="1" applyFont="1" applyFill="1" applyBorder="1" applyAlignment="1" applyProtection="1">
      <alignment vertical="center"/>
    </xf>
    <xf numFmtId="166" fontId="3" fillId="2" borderId="8" xfId="0" applyNumberFormat="1" applyFont="1" applyFill="1" applyBorder="1" applyAlignment="1" applyProtection="1">
      <alignment vertical="center" wrapText="1"/>
    </xf>
    <xf numFmtId="166" fontId="3" fillId="2" borderId="8" xfId="0" applyNumberFormat="1" applyFont="1" applyFill="1" applyBorder="1" applyAlignment="1" applyProtection="1">
      <alignment vertical="center"/>
    </xf>
    <xf numFmtId="166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center" vertical="center"/>
    </xf>
    <xf numFmtId="166" fontId="3" fillId="2" borderId="0" xfId="0" applyNumberFormat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3" fontId="0" fillId="0" borderId="5" xfId="0" applyNumberForma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2"/>
  <sheetViews>
    <sheetView showGridLines="0" tabSelected="1" view="pageBreakPreview" topLeftCell="A88" zoomScale="80" zoomScaleNormal="10" zoomScaleSheetLayoutView="80" workbookViewId="0">
      <selection activeCell="F101" sqref="F101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9"/>
      <c r="C2" s="79"/>
      <c r="D2" s="79"/>
      <c r="E2" s="79"/>
      <c r="F2" s="79"/>
      <c r="G2" s="79"/>
      <c r="H2" s="79"/>
      <c r="I2" s="4"/>
      <c r="J2" s="4"/>
      <c r="K2" s="4"/>
      <c r="L2" s="4"/>
    </row>
    <row r="3" spans="1:12" s="3" customFormat="1" x14ac:dyDescent="0.2">
      <c r="A3" s="1"/>
      <c r="B3" s="79" t="s">
        <v>121</v>
      </c>
      <c r="C3" s="79"/>
      <c r="D3" s="79"/>
      <c r="E3" s="79"/>
      <c r="F3" s="79"/>
      <c r="G3" s="79"/>
      <c r="H3" s="79"/>
      <c r="I3" s="4"/>
      <c r="J3" s="4"/>
      <c r="K3" s="4"/>
      <c r="L3" s="4"/>
    </row>
    <row r="4" spans="1:12" s="3" customFormat="1" x14ac:dyDescent="0.2">
      <c r="A4" s="1"/>
      <c r="B4" s="79" t="s">
        <v>122</v>
      </c>
      <c r="C4" s="79"/>
      <c r="D4" s="79"/>
      <c r="E4" s="79"/>
      <c r="F4" s="79"/>
      <c r="G4" s="79"/>
      <c r="H4" s="79"/>
      <c r="I4" s="4"/>
      <c r="J4" s="4"/>
      <c r="K4" s="4"/>
      <c r="L4" s="4"/>
    </row>
    <row r="5" spans="1:12" s="3" customFormat="1" x14ac:dyDescent="0.25">
      <c r="A5" s="1"/>
      <c r="B5" s="77" t="s">
        <v>125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123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126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124</v>
      </c>
      <c r="D10" s="10" t="s">
        <v>2</v>
      </c>
      <c r="E10" s="11"/>
      <c r="F10" s="12" t="s">
        <v>1</v>
      </c>
      <c r="G10" s="10" t="s">
        <v>124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20403358.470000003</v>
      </c>
      <c r="D16" s="28">
        <f>SUM(D17:D23)</f>
        <v>33798336.450000003</v>
      </c>
      <c r="E16" s="28"/>
      <c r="F16" s="29" t="s">
        <v>8</v>
      </c>
      <c r="G16" s="29">
        <f>SUM(G17:G25)</f>
        <v>5170002.3499999996</v>
      </c>
      <c r="H16" s="30">
        <f>SUM(H17:H25)</f>
        <v>18213799.960000001</v>
      </c>
    </row>
    <row r="17" spans="2:8" s="5" customFormat="1" ht="15" x14ac:dyDescent="0.25">
      <c r="B17" s="31" t="s">
        <v>9</v>
      </c>
      <c r="C17" s="75">
        <v>0</v>
      </c>
      <c r="D17" s="75">
        <v>0</v>
      </c>
      <c r="E17" s="32"/>
      <c r="F17" s="32" t="s">
        <v>10</v>
      </c>
      <c r="G17" s="75">
        <v>0</v>
      </c>
      <c r="H17" s="81">
        <v>0</v>
      </c>
    </row>
    <row r="18" spans="2:8" s="5" customFormat="1" ht="15" x14ac:dyDescent="0.25">
      <c r="B18" s="31" t="s">
        <v>11</v>
      </c>
      <c r="C18" s="75">
        <v>859505.17</v>
      </c>
      <c r="D18" s="75">
        <v>2688883.58</v>
      </c>
      <c r="E18" s="32"/>
      <c r="F18" s="32" t="s">
        <v>12</v>
      </c>
      <c r="G18" s="75">
        <v>0.13</v>
      </c>
      <c r="H18" s="81">
        <v>0</v>
      </c>
    </row>
    <row r="19" spans="2:8" s="5" customFormat="1" ht="15" x14ac:dyDescent="0.25">
      <c r="B19" s="31" t="s">
        <v>13</v>
      </c>
      <c r="C19" s="75">
        <v>0</v>
      </c>
      <c r="D19" s="75">
        <v>0</v>
      </c>
      <c r="E19" s="32"/>
      <c r="F19" s="32" t="s">
        <v>14</v>
      </c>
      <c r="G19" s="75">
        <v>0</v>
      </c>
      <c r="H19" s="81">
        <v>0</v>
      </c>
    </row>
    <row r="20" spans="2:8" s="5" customFormat="1" ht="15" x14ac:dyDescent="0.25">
      <c r="B20" s="31" t="s">
        <v>15</v>
      </c>
      <c r="C20" s="75">
        <v>0</v>
      </c>
      <c r="D20" s="75">
        <v>31109452.870000001</v>
      </c>
      <c r="E20" s="32"/>
      <c r="F20" s="32" t="s">
        <v>16</v>
      </c>
      <c r="G20" s="75">
        <v>0</v>
      </c>
      <c r="H20" s="81">
        <v>0</v>
      </c>
    </row>
    <row r="21" spans="2:8" s="5" customFormat="1" ht="15" x14ac:dyDescent="0.25">
      <c r="B21" s="34" t="s">
        <v>17</v>
      </c>
      <c r="C21" s="75">
        <v>19543853.300000001</v>
      </c>
      <c r="D21" s="75">
        <v>0</v>
      </c>
      <c r="E21" s="32"/>
      <c r="F21" s="32" t="s">
        <v>18</v>
      </c>
      <c r="G21" s="75">
        <v>0</v>
      </c>
      <c r="H21" s="81">
        <v>0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81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4890246.24</v>
      </c>
      <c r="H23" s="81">
        <v>4566942.51</v>
      </c>
    </row>
    <row r="24" spans="2:8" s="5" customFormat="1" ht="15" x14ac:dyDescent="0.25">
      <c r="B24" s="27" t="s">
        <v>23</v>
      </c>
      <c r="C24" s="28">
        <f>SUM(C25:C31)</f>
        <v>16429515.77</v>
      </c>
      <c r="D24" s="28">
        <f>SUM(D25:D31)</f>
        <v>13065808.770000001</v>
      </c>
      <c r="E24" s="28"/>
      <c r="F24" s="32" t="s">
        <v>24</v>
      </c>
      <c r="G24" s="75">
        <v>0</v>
      </c>
      <c r="H24" s="81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279755.98</v>
      </c>
      <c r="H25" s="81">
        <v>13646857.449999999</v>
      </c>
    </row>
    <row r="26" spans="2:8" s="5" customFormat="1" ht="15" x14ac:dyDescent="0.25">
      <c r="B26" s="31" t="s">
        <v>27</v>
      </c>
      <c r="C26" s="75">
        <v>16429515.77</v>
      </c>
      <c r="D26" s="75">
        <v>13058521.060000001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75">
        <v>0</v>
      </c>
      <c r="D27" s="75">
        <v>7287.71</v>
      </c>
      <c r="E27" s="32"/>
      <c r="F27" s="32" t="s">
        <v>30</v>
      </c>
      <c r="G27" s="75">
        <v>0</v>
      </c>
      <c r="H27" s="81">
        <v>0</v>
      </c>
    </row>
    <row r="28" spans="2:8" s="5" customFormat="1" ht="15" x14ac:dyDescent="0.25">
      <c r="B28" s="31" t="s">
        <v>31</v>
      </c>
      <c r="C28" s="75">
        <v>0</v>
      </c>
      <c r="D28" s="75">
        <v>0</v>
      </c>
      <c r="E28" s="32"/>
      <c r="F28" s="32" t="s">
        <v>32</v>
      </c>
      <c r="G28" s="75">
        <v>0</v>
      </c>
      <c r="H28" s="81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0</v>
      </c>
      <c r="H29" s="81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0</v>
      </c>
      <c r="D31" s="75">
        <v>0</v>
      </c>
      <c r="E31" s="32"/>
      <c r="F31" s="32" t="s">
        <v>38</v>
      </c>
      <c r="G31" s="75">
        <v>0</v>
      </c>
      <c r="H31" s="81">
        <v>0</v>
      </c>
    </row>
    <row r="32" spans="2:8" s="5" customFormat="1" ht="15" x14ac:dyDescent="0.25">
      <c r="B32" s="27" t="s">
        <v>39</v>
      </c>
      <c r="C32" s="29">
        <f>SUM(C33:C37)</f>
        <v>0</v>
      </c>
      <c r="D32" s="29">
        <f>SUM(D33:D37)</f>
        <v>0</v>
      </c>
      <c r="E32" s="29"/>
      <c r="F32" s="32" t="s">
        <v>40</v>
      </c>
      <c r="G32" s="75">
        <v>0</v>
      </c>
      <c r="H32" s="81">
        <v>0</v>
      </c>
    </row>
    <row r="33" spans="2:8" s="5" customFormat="1" ht="24" x14ac:dyDescent="0.25">
      <c r="B33" s="34" t="s">
        <v>41</v>
      </c>
      <c r="C33" s="75">
        <v>0</v>
      </c>
      <c r="D33" s="75">
        <v>0</v>
      </c>
      <c r="E33" s="32"/>
      <c r="F33" s="29" t="s">
        <v>42</v>
      </c>
      <c r="G33" s="75">
        <v>0</v>
      </c>
      <c r="H33" s="81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81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81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0</v>
      </c>
      <c r="H37" s="81">
        <v>0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0</v>
      </c>
      <c r="H39" s="81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81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81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81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81">
        <v>0</v>
      </c>
    </row>
    <row r="44" spans="2:8" s="5" customFormat="1" ht="15" x14ac:dyDescent="0.25">
      <c r="B44" s="27" t="s">
        <v>63</v>
      </c>
      <c r="C44" s="75">
        <v>0</v>
      </c>
      <c r="D44" s="75">
        <v>0</v>
      </c>
      <c r="E44" s="36"/>
      <c r="F44" s="32" t="s">
        <v>64</v>
      </c>
      <c r="G44" s="75">
        <v>0</v>
      </c>
      <c r="H44" s="81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0</v>
      </c>
      <c r="H45" s="30">
        <f>SUM(H46:H48)</f>
        <v>0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81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81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0</v>
      </c>
      <c r="H48" s="81">
        <v>0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81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81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81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36832874.240000002</v>
      </c>
      <c r="D54" s="72">
        <f>+D16+D24+D32+D38++D44+D45+D48</f>
        <v>46864145.220000006</v>
      </c>
      <c r="E54" s="72"/>
      <c r="F54" s="73" t="s">
        <v>83</v>
      </c>
      <c r="G54" s="72">
        <f>+G16+G26+G30+G33++G34+G38+G45+G49</f>
        <v>5170002.3499999996</v>
      </c>
      <c r="H54" s="74">
        <f>+H16+H26+H30+H33++H34+H38+H45+H49</f>
        <v>18213799.960000001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9"/>
      <c r="C58" s="79"/>
      <c r="D58" s="79"/>
      <c r="E58" s="79"/>
      <c r="F58" s="79"/>
      <c r="G58" s="79"/>
      <c r="H58" s="79"/>
    </row>
    <row r="59" spans="1:9" ht="11.25" customHeight="1" x14ac:dyDescent="0.2">
      <c r="B59" s="79" t="s">
        <v>121</v>
      </c>
      <c r="C59" s="79"/>
      <c r="D59" s="79"/>
      <c r="E59" s="79"/>
      <c r="F59" s="79"/>
      <c r="G59" s="79"/>
      <c r="H59" s="79"/>
    </row>
    <row r="60" spans="1:9" ht="11.25" customHeight="1" x14ac:dyDescent="0.2">
      <c r="B60" s="79" t="s">
        <v>122</v>
      </c>
      <c r="C60" s="79"/>
      <c r="D60" s="79"/>
      <c r="E60" s="79"/>
      <c r="F60" s="79"/>
      <c r="G60" s="79"/>
      <c r="H60" s="79"/>
    </row>
    <row r="61" spans="1:9" ht="11.25" customHeight="1" x14ac:dyDescent="0.2">
      <c r="B61" s="77" t="s">
        <v>125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123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78" t="s">
        <v>81</v>
      </c>
      <c r="C63" s="78"/>
      <c r="D63" s="78"/>
      <c r="E63" s="78"/>
      <c r="F63" s="78"/>
      <c r="G63" s="78"/>
      <c r="H63" s="78"/>
    </row>
    <row r="64" spans="1:9" x14ac:dyDescent="0.2">
      <c r="B64" s="78" t="str">
        <f>B8</f>
        <v>Colegio de Estudios Científicos y Tecnológicos del Estado de Querétaro</v>
      </c>
      <c r="C64" s="78"/>
      <c r="D64" s="78"/>
      <c r="E64" s="78"/>
      <c r="F64" s="78"/>
      <c r="G64" s="78"/>
      <c r="H64" s="78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124</v>
      </c>
      <c r="D66" s="10" t="s">
        <v>2</v>
      </c>
      <c r="E66" s="44"/>
      <c r="F66" s="45" t="s">
        <v>1</v>
      </c>
      <c r="G66" s="10" t="s">
        <v>124</v>
      </c>
      <c r="H66" s="8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</v>
      </c>
      <c r="E70" s="36"/>
      <c r="F70" s="29" t="s">
        <v>87</v>
      </c>
      <c r="G70" s="75">
        <v>0</v>
      </c>
      <c r="H70" s="81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81">
        <v>0</v>
      </c>
    </row>
    <row r="72" spans="2:12" s="50" customFormat="1" ht="15" x14ac:dyDescent="0.25">
      <c r="B72" s="27" t="s">
        <v>90</v>
      </c>
      <c r="C72" s="75">
        <v>284265341.47000003</v>
      </c>
      <c r="D72" s="75">
        <v>264102542.30000001</v>
      </c>
      <c r="E72" s="36"/>
      <c r="F72" s="29" t="s">
        <v>91</v>
      </c>
      <c r="G72" s="75">
        <v>0</v>
      </c>
      <c r="H72" s="81">
        <v>0</v>
      </c>
    </row>
    <row r="73" spans="2:12" s="50" customFormat="1" ht="15" x14ac:dyDescent="0.25">
      <c r="B73" s="48" t="s">
        <v>92</v>
      </c>
      <c r="C73" s="75">
        <v>63945639.5</v>
      </c>
      <c r="D73" s="75">
        <v>62177238.560000002</v>
      </c>
      <c r="E73" s="36"/>
      <c r="F73" s="53" t="s">
        <v>93</v>
      </c>
      <c r="G73" s="75">
        <v>0</v>
      </c>
      <c r="H73" s="81">
        <v>0</v>
      </c>
    </row>
    <row r="74" spans="2:12" s="50" customFormat="1" ht="15" x14ac:dyDescent="0.25">
      <c r="B74" s="48" t="s">
        <v>94</v>
      </c>
      <c r="C74" s="75">
        <v>0</v>
      </c>
      <c r="D74" s="75">
        <v>157273.35</v>
      </c>
      <c r="E74" s="36"/>
      <c r="F74" s="53" t="s">
        <v>95</v>
      </c>
      <c r="G74" s="75">
        <v>0</v>
      </c>
      <c r="H74" s="81">
        <v>0</v>
      </c>
    </row>
    <row r="75" spans="2:12" s="50" customFormat="1" ht="15" x14ac:dyDescent="0.25">
      <c r="B75" s="48" t="s">
        <v>96</v>
      </c>
      <c r="C75" s="75">
        <v>-21754519.710000001</v>
      </c>
      <c r="D75" s="75">
        <v>-11097815.550000001</v>
      </c>
      <c r="E75" s="36"/>
      <c r="F75" s="53" t="s">
        <v>97</v>
      </c>
      <c r="G75" s="75">
        <v>0</v>
      </c>
      <c r="H75" s="81">
        <v>0</v>
      </c>
    </row>
    <row r="76" spans="2:12" s="50" customFormat="1" ht="15" x14ac:dyDescent="0.25">
      <c r="B76" s="48" t="s">
        <v>98</v>
      </c>
      <c r="C76" s="75">
        <v>32896.800000000003</v>
      </c>
      <c r="D76" s="75">
        <v>32896.800000000003</v>
      </c>
      <c r="E76" s="36"/>
      <c r="F76" s="54"/>
      <c r="G76" s="36"/>
      <c r="H76" s="37"/>
    </row>
    <row r="77" spans="2:12" s="50" customFormat="1" ht="26.25" customHeight="1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0</v>
      </c>
      <c r="H77" s="37">
        <f>SUM(H70:H75)</f>
        <v>0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5170002.3499999996</v>
      </c>
      <c r="H79" s="37">
        <f>+H54+H77</f>
        <v>18213799.960000001</v>
      </c>
    </row>
    <row r="80" spans="2:12" s="50" customFormat="1" x14ac:dyDescent="0.2">
      <c r="B80" s="48" t="s">
        <v>103</v>
      </c>
      <c r="C80" s="36">
        <f>SUM(C70:C78)</f>
        <v>326489358.06000006</v>
      </c>
      <c r="D80" s="36">
        <f>SUM(D70:D78)</f>
        <v>315372135.46000004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363322232.30000007</v>
      </c>
      <c r="D82" s="36">
        <f>+D54+D80</f>
        <v>362236280.68000007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344848412.39999998</v>
      </c>
      <c r="H83" s="37">
        <f>SUM(H85:H87)</f>
        <v>323132285.02999997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344848412.39999998</v>
      </c>
      <c r="H85" s="81">
        <v>0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0</v>
      </c>
      <c r="H86" s="81">
        <v>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0</v>
      </c>
      <c r="H87" s="81">
        <v>323132285.02999997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13303816.92</v>
      </c>
      <c r="H89" s="37">
        <f>SUM(H91:H95)</f>
        <v>20890195.690000001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-5717448</v>
      </c>
      <c r="H91" s="81">
        <v>-5053462.84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-507255.1</v>
      </c>
      <c r="H92" s="81">
        <v>8764858.7300000004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0</v>
      </c>
      <c r="H93" s="81">
        <v>0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19528520.02</v>
      </c>
      <c r="H94" s="81">
        <v>17178799.800000001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0</v>
      </c>
      <c r="H95" s="81">
        <v>0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81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81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358152229.31999999</v>
      </c>
      <c r="H102" s="37">
        <f>+H83+H89+H97</f>
        <v>344022480.71999997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363322231.67000002</v>
      </c>
      <c r="H104" s="37">
        <f>+H79+H102</f>
        <v>362236280.67999995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s="66" customFormat="1" ht="14.1" customHeight="1" x14ac:dyDescent="0.2">
      <c r="B108" s="76"/>
      <c r="C108" s="76"/>
      <c r="F108" s="76"/>
      <c r="G108" s="76"/>
      <c r="J108" s="67"/>
      <c r="K108" s="68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4"/>
      <c r="C110" s="69"/>
      <c r="D110" s="68"/>
      <c r="E110" s="68"/>
      <c r="F110" s="16"/>
      <c r="G110" s="70"/>
      <c r="H110" s="68"/>
      <c r="I110" s="68"/>
    </row>
    <row r="111" spans="1:11" x14ac:dyDescent="0.2">
      <c r="B111" s="38"/>
      <c r="C111" s="38"/>
      <c r="D111" s="38"/>
      <c r="E111" s="38"/>
      <c r="F111" s="38"/>
      <c r="G111" s="38"/>
      <c r="H111" s="38"/>
    </row>
    <row r="112" spans="1:11" x14ac:dyDescent="0.2">
      <c r="B112" s="38"/>
      <c r="C112" s="38"/>
      <c r="D112" s="38"/>
      <c r="E112" s="38"/>
      <c r="F112" s="38"/>
      <c r="G112" s="38"/>
      <c r="H112" s="38"/>
    </row>
  </sheetData>
  <sheetProtection selectLockedCells="1"/>
  <mergeCells count="16">
    <mergeCell ref="B58:H58"/>
    <mergeCell ref="B2:H2"/>
    <mergeCell ref="B5:H5"/>
    <mergeCell ref="B6:H6"/>
    <mergeCell ref="B7:H7"/>
    <mergeCell ref="B8:H8"/>
    <mergeCell ref="B3:H3"/>
    <mergeCell ref="B4:H4"/>
    <mergeCell ref="B61:H61"/>
    <mergeCell ref="B62:H62"/>
    <mergeCell ref="B63:H63"/>
    <mergeCell ref="B64:H64"/>
    <mergeCell ref="B59:H59"/>
    <mergeCell ref="B60:H60"/>
    <mergeCell ref="B108:C108"/>
    <mergeCell ref="F108:G108"/>
  </mergeCells>
  <printOptions horizontalCentered="1" verticalCentered="1"/>
  <pageMargins left="0.11811023622047245" right="0.11811023622047245" top="0.35433070866141736" bottom="0.55118110236220474" header="0" footer="0"/>
  <pageSetup scale="3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177</vt:i4>
      </vt:variant>
    </vt:vector>
  </HeadingPairs>
  <TitlesOfParts>
    <vt:vector size="178" baseType="lpstr">
      <vt:lpstr>ESFD</vt:lpstr>
      <vt:lpstr>ESFD!Área_de_impresión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cp:lastPrinted>2018-03-12T16:57:52Z</cp:lastPrinted>
  <dcterms:created xsi:type="dcterms:W3CDTF">2017-12-13T19:26:03Z</dcterms:created>
  <dcterms:modified xsi:type="dcterms:W3CDTF">2018-03-12T16:58:22Z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