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<sst xmlns="http://schemas.openxmlformats.org/spreadsheetml/2006/main" count="141" uniqueCount="128">
  <si>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</si>
  <si>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</si>
  <si>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</si>
  <si>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</si>
  <si>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</si>
  <si>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</si>
  <si>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</si>
  <si>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</si>
  <si>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</si>
  <si>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</si>
  <si>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</si>
  <si>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</si>
  <si>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</si>
  <si>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</si>
  <si>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</si>
  <si>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</si>
  <si>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</si>
  <si>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</si>
  <si>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</si>
  <si>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</si>
  <si>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</si>
  <si>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</si>
  <si>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</si>
  <si>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</si>
  <si>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</si>
  <si>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</si>
  <si>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</si>
  <si>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</si>
  <si>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</si>
  <si>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</si>
  <si>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</si>
  <si>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</si>
  <si>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</si>
  <si>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</si>
  <si>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</si>
  <si>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</si>
  <si>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</si>
  <si>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</si>
  <si>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</si>
  <si>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</si>
  <si>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</si>
  <si>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</si>
  <si>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</si>
  <si>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</si>
  <si>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</si>
  <si>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</si>
  <si>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</si>
  <si>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</si>
  <si>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</si>
  <si>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</si>
  <si>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</si>
  <si>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</si>
  <si>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</si>
  <si>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</si>
  <si>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</si>
  <si>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</si>
  <si>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</si>
  <si>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</si>
  <si>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</si>
  <si>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</si>
  <si>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</si>
  <si>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</si>
  <si>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</si>
  <si>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</si>
  <si>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</si>
  <si>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</si>
  <si>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</si>
  <si>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</si>
  <si>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</si>
  <si>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</si>
  <si>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</si>
  <si>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</si>
  <si>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</si>
  <si>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</si>
  <si>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</si>
  <si>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</si>
  <si>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</si>
  <si>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</si>
  <si>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</si>
  <si>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</si>
  <si>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</si>
  <si>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</si>
  <si>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</si>
  <si>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</si>
  <si>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</si>
  <si>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</si>
  <si>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</si>
  <si>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</si>
  <si>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</si>
  <si>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</si>
  <si>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</si>
  <si>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</si>
  <si>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</si>
  <si>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</si>
  <si>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</si>
  <si>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</si>
  <si>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</si>
  <si>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</si>
  <si>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</si>
  <si>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</si>
  <si>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</si>
  <si>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</si>
  <si>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</si>
  <si>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</si>
  <si>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</si>
  <si>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</si>
  <si>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</si>
  <si>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</si>
  <si>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</si>
  <si>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</si>
  <si>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</si>
  <si>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</si>
  <si>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</si>
  <si>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</si>
  <si>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</si>
  <si>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</si>
  <si>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</si>
  <si>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</si>
  <si>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</si>
  <si>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</si>
  <si>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</si>
  <si>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</si>
  <si>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</si>
  <si>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</si>
  <si>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</si>
  <si>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</si>
  <si>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</si>
  <si>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Casa Queretana de las Artesanías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</si>
</sst>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2338613.46</v>
      </c>
      <c r="D16" s="28">
        <f>SUM(D17:D23)</f>
        <v>2880852.3200000003</v>
      </c>
      <c r="E16" s="28"/>
      <c r="F16" s="29" t="s">
        <v>8</v>
      </c>
      <c r="G16" s="29">
        <f>SUM(G17:G25)</f>
        <v>614477</v>
      </c>
      <c r="H16" s="30">
        <f>SUM(H17:H25)</f>
        <v>723738.48</v>
      </c>
    </row>
    <row r="17" spans="2:8" s="5" customFormat="1" ht="15" x14ac:dyDescent="0.25">
      <c r="B17" s="31" t="s">
        <v>9</v>
      </c>
      <c r="C17" s="75">
        <v>0</v>
      </c>
      <c r="D17" s="75">
        <v>11000</v>
      </c>
      <c r="E17" s="32"/>
      <c r="F17" s="32" t="s">
        <v>10</v>
      </c>
      <c r="G17" s="75">
        <v>0</v>
      </c>
      <c r="H17" s="75">
        <v>0</v>
      </c>
    </row>
    <row r="18" spans="2:8" s="5" customFormat="1" ht="15" x14ac:dyDescent="0.25">
      <c r="B18" s="31" t="s">
        <v>11</v>
      </c>
      <c r="C18" s="75">
        <v>1138613.46</v>
      </c>
      <c r="D18" s="75">
        <v>656142.14</v>
      </c>
      <c r="E18" s="32"/>
      <c r="F18" s="32" t="s">
        <v>12</v>
      </c>
      <c r="G18" s="75">
        <v>306000.23</v>
      </c>
      <c r="H18" s="75">
        <v>398993</v>
      </c>
    </row>
    <row r="19" spans="2:8" s="5" customFormat="1" ht="15" x14ac:dyDescent="0.25">
      <c r="B19" s="31" t="s">
        <v>13</v>
      </c>
      <c r="C19" s="75">
        <v>0</v>
      </c>
      <c r="D19" s="75">
        <v>0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1200000</v>
      </c>
      <c r="D20" s="75">
        <v>2213710.1800000002</v>
      </c>
      <c r="E20" s="32"/>
      <c r="F20" s="32" t="s">
        <v>16</v>
      </c>
      <c r="G20" s="75">
        <v>0</v>
      </c>
      <c r="H20" s="75">
        <v>0</v>
      </c>
    </row>
    <row r="21" spans="2:8" s="5" customFormat="1" ht="15" x14ac:dyDescent="0.25">
      <c r="B21" s="34" t="s">
        <v>17</v>
      </c>
      <c r="C21" s="75">
        <v>0</v>
      </c>
      <c r="D21" s="75">
        <v>0</v>
      </c>
      <c r="E21" s="32"/>
      <c r="F21" s="32" t="s">
        <v>18</v>
      </c>
      <c r="G21" s="75">
        <v>0</v>
      </c>
      <c r="H21" s="75">
        <v>0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151380.01</v>
      </c>
      <c r="H23" s="75">
        <v>125849.49</v>
      </c>
    </row>
    <row r="24" spans="2:8" s="5" customFormat="1" ht="15" x14ac:dyDescent="0.25">
      <c r="B24" s="27" t="s">
        <v>23</v>
      </c>
      <c r="C24" s="28">
        <f>SUM(C25:C31)</f>
        <v>209071.76</v>
      </c>
      <c r="D24" s="28">
        <f>SUM(D25:D31)</f>
        <v>179916.4</v>
      </c>
      <c r="E24" s="28"/>
      <c r="F24" s="32" t="s">
        <v>24</v>
      </c>
      <c r="G24" s="75">
        <v>0</v>
      </c>
      <c r="H24" s="75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157096.76</v>
      </c>
      <c r="H25" s="75">
        <v>198895.99</v>
      </c>
    </row>
    <row r="26" spans="2:8" s="5" customFormat="1" ht="15" x14ac:dyDescent="0.25">
      <c r="B26" s="31" t="s">
        <v>27</v>
      </c>
      <c r="C26" s="75">
        <v>0</v>
      </c>
      <c r="D26" s="75">
        <v>7468.09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75">
        <v>209071.76</v>
      </c>
      <c r="D27" s="75">
        <v>172448.31</v>
      </c>
      <c r="E27" s="32"/>
      <c r="F27" s="32" t="s">
        <v>30</v>
      </c>
      <c r="G27" s="75">
        <v>0</v>
      </c>
      <c r="H27" s="75">
        <v>0</v>
      </c>
    </row>
    <row r="28" spans="2:8" s="5" customFormat="1" ht="15" x14ac:dyDescent="0.25">
      <c r="B28" s="31" t="s">
        <v>31</v>
      </c>
      <c r="C28" s="75">
        <v>0</v>
      </c>
      <c r="D28" s="75">
        <v>0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0</v>
      </c>
      <c r="H29" s="75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0</v>
      </c>
      <c r="D31" s="75">
        <v>0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0</v>
      </c>
      <c r="D32" s="29">
        <f>SUM(D33:D37)</f>
        <v>0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0</v>
      </c>
      <c r="D33" s="75">
        <v>0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0</v>
      </c>
      <c r="H37" s="75">
        <v>0</v>
      </c>
    </row>
    <row r="38" spans="2:8" s="1" customFormat="1" ht="24" x14ac:dyDescent="0.25">
      <c r="B38" s="35" t="s">
        <v>51</v>
      </c>
      <c r="C38" s="36">
        <f>SUM(C39:C43)</f>
        <v>1634108.51</v>
      </c>
      <c r="D38" s="36">
        <f>SUM(D39:D43)</f>
        <v>1684145.4500000002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1224010.92</v>
      </c>
      <c r="D39" s="75">
        <v>1148741.6100000001</v>
      </c>
      <c r="E39" s="32"/>
      <c r="F39" s="32" t="s">
        <v>54</v>
      </c>
      <c r="G39" s="75">
        <v>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75">
        <v>0</v>
      </c>
    </row>
    <row r="41" spans="2:8" s="5" customFormat="1" ht="15" x14ac:dyDescent="0.25">
      <c r="B41" s="31" t="s">
        <v>57</v>
      </c>
      <c r="C41" s="75">
        <v>19024</v>
      </c>
      <c r="D41" s="75">
        <v>8441.31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391073.59</v>
      </c>
      <c r="D42" s="75">
        <v>526962.53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0</v>
      </c>
      <c r="D44" s="75">
        <v>0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0</v>
      </c>
      <c r="H45" s="30">
        <f>SUM(H46:H48)</f>
        <v>0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75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10849.63</v>
      </c>
      <c r="D48" s="29">
        <f>SUM(D49:D52)</f>
        <v>0</v>
      </c>
      <c r="E48" s="29"/>
      <c r="F48" s="32" t="s">
        <v>72</v>
      </c>
      <c r="G48" s="75">
        <v>0</v>
      </c>
      <c r="H48" s="75">
        <v>0</v>
      </c>
    </row>
    <row r="49" spans="1:9" s="5" customFormat="1" ht="15" x14ac:dyDescent="0.25">
      <c r="B49" s="31" t="s">
        <v>73</v>
      </c>
      <c r="C49" s="75">
        <v>10849.63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4192643.3599999994</v>
      </c>
      <c r="D54" s="72">
        <f>+D16+D24+D32+D38++D44+D45+D48</f>
        <v>4744914.17</v>
      </c>
      <c r="E54" s="72"/>
      <c r="F54" s="73" t="s">
        <v>83</v>
      </c>
      <c r="G54" s="72">
        <f>+G16+G26+G30+G33++G34+G38+G45+G49</f>
        <v>614477</v>
      </c>
      <c r="H54" s="74">
        <f>+H16+H26+H30+H33++H34+H38+H45+H49</f>
        <v>723738.48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Casa Queretana de las Artesanías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0</v>
      </c>
      <c r="D72" s="75">
        <v>0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946815.17</v>
      </c>
      <c r="D73" s="75">
        <v>795117.76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0</v>
      </c>
      <c r="D74" s="75">
        <v>0</v>
      </c>
      <c r="E74" s="36"/>
      <c r="F74" s="53" t="s">
        <v>95</v>
      </c>
      <c r="G74" s="75">
        <v>0</v>
      </c>
      <c r="H74" s="75">
        <v>0</v>
      </c>
    </row>
    <row r="75" spans="2:12" s="50" customFormat="1" ht="15" x14ac:dyDescent="0.25">
      <c r="B75" s="48" t="s">
        <v>96</v>
      </c>
      <c r="C75" s="75">
        <v>-266610.13</v>
      </c>
      <c r="D75" s="75">
        <v>-189682.25</v>
      </c>
      <c r="E75" s="36"/>
      <c r="F75" s="53" t="s">
        <v>97</v>
      </c>
      <c r="G75" s="75">
        <v>0</v>
      </c>
      <c r="H75" s="75">
        <v>0</v>
      </c>
    </row>
    <row r="76" spans="2:12" s="50" customFormat="1" ht="15" x14ac:dyDescent="0.25">
      <c r="B76" s="48" t="s">
        <v>98</v>
      </c>
      <c r="C76" s="75">
        <v>0</v>
      </c>
      <c r="D76" s="75">
        <v>0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0</v>
      </c>
      <c r="H77" s="37">
        <f>SUM(H70:H75)</f>
        <v>0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614477</v>
      </c>
      <c r="H79" s="37">
        <f>+H54+H77</f>
        <v>723738.48</v>
      </c>
    </row>
    <row r="80" spans="2:12" s="50" customFormat="1" x14ac:dyDescent="0.2">
      <c r="B80" s="48" t="s">
        <v>103</v>
      </c>
      <c r="C80" s="36">
        <f>SUM(C70:C78)</f>
        <v>680205.04</v>
      </c>
      <c r="D80" s="36">
        <f>SUM(D70:D78)</f>
        <v>605435.51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4872848.3999999994</v>
      </c>
      <c r="D82" s="36">
        <f>+D54+D80</f>
        <v>5350349.68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5986628.9299999997</v>
      </c>
      <c r="H83" s="37">
        <f>SUM(H85:H87)</f>
        <v>5986628.9299999997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5986628.9299999997</v>
      </c>
      <c r="H85" s="75">
        <v>5986628.9299999997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0</v>
      </c>
      <c r="H86" s="75">
        <v>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0</v>
      </c>
      <c r="H87" s="75">
        <v>0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-1728257.7000000002</v>
      </c>
      <c r="H89" s="37">
        <f>SUM(H91:H95)</f>
        <v>-1360017.7300000002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-389889.7</v>
      </c>
      <c r="H91" s="75">
        <v>-2927180.45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-1756458</v>
      </c>
      <c r="H92" s="75">
        <v>1149072.72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418090</v>
      </c>
      <c r="H93" s="75">
        <v>418090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0</v>
      </c>
      <c r="H95" s="75">
        <v>0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4258371.2299999995</v>
      </c>
      <c r="H102" s="37">
        <f>+H83+H89+H97</f>
        <v>4626611.1999999993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4872848.2299999995</v>
      </c>
      <c r="H104" s="37">
        <f>+H79+H102</f>
        <v>5350349.68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2018-02-21T15:38:17Z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