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<sst xmlns="http://schemas.openxmlformats.org/spreadsheetml/2006/main" count="91" uniqueCount="91">
  <si>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</si>
  <si>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</si>
  <si>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</si>
  <si>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</si>
  <si>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</si>
  <si>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</si>
  <si>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</si>
  <si>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</si>
  <si>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</si>
  <si>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</si>
  <si>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</si>
  <si>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</si>
  <si>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</si>
  <si>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</si>
  <si>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</si>
  <si>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</si>
  <si>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</si>
  <si>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</si>
  <si>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</si>
  <si>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</si>
  <si>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</si>
  <si>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</si>
  <si>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</si>
  <si>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</si>
  <si>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</si>
  <si>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</si>
  <si>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</si>
  <si>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</si>
  <si>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</si>
  <si>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</si>
  <si>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</si>
  <si>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</si>
  <si>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</si>
  <si>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</si>
  <si>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</si>
  <si>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</si>
  <si>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</si>
  <si>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</si>
  <si>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</si>
  <si>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</si>
  <si>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</si>
  <si>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</si>
  <si>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</si>
  <si>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</si>
  <si>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</si>
  <si>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</si>
  <si>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</si>
  <si>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</si>
  <si>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</si>
  <si>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</si>
  <si>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</si>
  <si>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</si>
  <si>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</si>
  <si>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</si>
  <si>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</si>
  <si>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</si>
  <si>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</si>
  <si>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</si>
  <si>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</si>
  <si>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</si>
  <si>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</si>
  <si>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</si>
  <si>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</si>
  <si>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</si>
  <si>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</si>
  <si>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</si>
  <si>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</si>
  <si>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</si>
  <si>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</si>
  <si>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</si>
  <si>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</si>
  <si>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</si>
  <si>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</si>
  <si>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</si>
  <si>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</si>
  <si>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</si>
  <si>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</si>
  <si>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</si>
  <si>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</si>
  <si>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</si>
  <si>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</si>
  <si>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</si>
  <si>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</si>
  <si>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</si>
  <si>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</si>
  <si>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</si>
  <si>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</si>
  <si>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</si>
  <si>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</si>
  <si>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Universidad AeronÃ¡utica en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</si>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</sst>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102860551</v>
      </c>
      <c r="E14" s="4">
        <f>SUM(E15:E21)</f>
        <v>-6683484</v>
      </c>
      <c r="F14" s="4">
        <f t="shared" ref="F14:F77" si="0">+D14+E14</f>
        <v>96177067</v>
      </c>
      <c r="G14" s="4">
        <f>SUM(G15:G21)</f>
        <v>96177067</v>
      </c>
      <c r="H14" s="4">
        <f>SUM(H15:H21)</f>
        <v>96177067</v>
      </c>
      <c r="I14" s="4">
        <f t="shared" ref="I14:I77" si="1">+F14-G14</f>
        <v>0</v>
      </c>
      <c r="K14" s="8"/>
    </row>
    <row r="15" spans="2:11" s="1" customFormat="1" ht="15" x14ac:dyDescent="0.25">
      <c r="B15" s="5"/>
      <c r="C15" s="6" t="s">
        <v>13</v>
      </c>
      <c r="D15" s="19">
        <v>49998317</v>
      </c>
      <c r="E15" s="19">
        <v>-6149866</v>
      </c>
      <c r="F15" s="7">
        <f t="shared" si="0"/>
        <v>43848451</v>
      </c>
      <c r="G15" s="19">
        <v>43848451</v>
      </c>
      <c r="H15" s="19">
        <v>43848451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24737497</v>
      </c>
      <c r="E16" s="19">
        <v>274287</v>
      </c>
      <c r="F16" s="7">
        <f t="shared" si="0"/>
        <v>25011784</v>
      </c>
      <c r="G16" s="19">
        <v>25011784</v>
      </c>
      <c r="H16" s="19">
        <v>25011784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13330449</v>
      </c>
      <c r="E17" s="19">
        <v>-1157108</v>
      </c>
      <c r="F17" s="7">
        <f t="shared" si="0"/>
        <v>12173341</v>
      </c>
      <c r="G17" s="19">
        <v>12173341</v>
      </c>
      <c r="H17" s="19">
        <v>12173341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9447041</v>
      </c>
      <c r="E18" s="19">
        <v>-1737405</v>
      </c>
      <c r="F18" s="7">
        <f t="shared" si="0"/>
        <v>7709636</v>
      </c>
      <c r="G18" s="19">
        <v>7709636</v>
      </c>
      <c r="H18" s="19">
        <v>7709636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5347247</v>
      </c>
      <c r="E19" s="19">
        <v>2086608</v>
      </c>
      <c r="F19" s="7">
        <f t="shared" si="0"/>
        <v>7433855</v>
      </c>
      <c r="G19" s="19">
        <v>7433855</v>
      </c>
      <c r="H19" s="19">
        <v>7433855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0</v>
      </c>
      <c r="E21" s="19">
        <v>0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6028000</v>
      </c>
      <c r="E22" s="4">
        <f>SUM(E23:E31)</f>
        <v>17245716</v>
      </c>
      <c r="F22" s="4">
        <f t="shared" si="0"/>
        <v>23273716</v>
      </c>
      <c r="G22" s="4">
        <f>SUM(G23:G31)</f>
        <v>23273716</v>
      </c>
      <c r="H22" s="4">
        <f>SUM(H23:H31)</f>
        <v>21514873</v>
      </c>
      <c r="I22" s="4">
        <f t="shared" si="1"/>
        <v>0</v>
      </c>
      <c r="K22" s="8"/>
    </row>
    <row r="23" spans="2:11" s="1" customFormat="1" ht="24" x14ac:dyDescent="0.25">
      <c r="B23" s="5"/>
      <c r="C23" s="6" t="s">
        <v>21</v>
      </c>
      <c r="D23" s="19">
        <v>663600</v>
      </c>
      <c r="E23" s="19">
        <v>74401</v>
      </c>
      <c r="F23" s="7">
        <f t="shared" si="0"/>
        <v>738001</v>
      </c>
      <c r="G23" s="19">
        <v>738001</v>
      </c>
      <c r="H23" s="19">
        <v>738001</v>
      </c>
      <c r="I23" s="7">
        <f t="shared" si="1"/>
        <v>0</v>
      </c>
      <c r="K23" s="8"/>
    </row>
    <row r="24" spans="2:11" s="1" customFormat="1" ht="15" x14ac:dyDescent="0.25">
      <c r="B24" s="5"/>
      <c r="C24" s="6" t="s">
        <v>22</v>
      </c>
      <c r="D24" s="19">
        <v>250000</v>
      </c>
      <c r="E24" s="19">
        <v>138487</v>
      </c>
      <c r="F24" s="7">
        <f t="shared" si="0"/>
        <v>388487</v>
      </c>
      <c r="G24" s="19">
        <v>388487</v>
      </c>
      <c r="H24" s="19">
        <v>388487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233600</v>
      </c>
      <c r="E26" s="19">
        <v>209426</v>
      </c>
      <c r="F26" s="7">
        <f t="shared" si="0"/>
        <v>443026</v>
      </c>
      <c r="G26" s="19">
        <v>443026</v>
      </c>
      <c r="H26" s="19">
        <v>443026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1208400</v>
      </c>
      <c r="E27" s="19">
        <v>14858413</v>
      </c>
      <c r="F27" s="7">
        <f t="shared" si="0"/>
        <v>16066813</v>
      </c>
      <c r="G27" s="19">
        <v>16066813</v>
      </c>
      <c r="H27" s="19">
        <v>14307970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1859600</v>
      </c>
      <c r="E28" s="19">
        <v>413511</v>
      </c>
      <c r="F28" s="7">
        <f t="shared" si="0"/>
        <v>2273111</v>
      </c>
      <c r="G28" s="19">
        <v>2273111</v>
      </c>
      <c r="H28" s="19">
        <v>2273111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984000</v>
      </c>
      <c r="E29" s="19">
        <v>78090</v>
      </c>
      <c r="F29" s="7">
        <f t="shared" si="0"/>
        <v>1062090</v>
      </c>
      <c r="G29" s="19">
        <v>1062090</v>
      </c>
      <c r="H29" s="19">
        <v>1062090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828800</v>
      </c>
      <c r="E31" s="19">
        <v>1473388</v>
      </c>
      <c r="F31" s="7">
        <f t="shared" si="0"/>
        <v>2302188</v>
      </c>
      <c r="G31" s="19">
        <v>2302188</v>
      </c>
      <c r="H31" s="19">
        <v>2302188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52308660</v>
      </c>
      <c r="E32" s="4">
        <f>SUM(E33:E41)</f>
        <v>30449344</v>
      </c>
      <c r="F32" s="4">
        <f t="shared" si="0"/>
        <v>82758004</v>
      </c>
      <c r="G32" s="4">
        <f>SUM(G33:G41)</f>
        <v>80111055</v>
      </c>
      <c r="H32" s="4">
        <f>SUM(H33:H41)</f>
        <v>79464871</v>
      </c>
      <c r="I32" s="4">
        <f t="shared" si="1"/>
        <v>2646949</v>
      </c>
      <c r="K32" s="8"/>
    </row>
    <row r="33" spans="2:11" s="1" customFormat="1" ht="15" x14ac:dyDescent="0.25">
      <c r="B33" s="5"/>
      <c r="C33" s="6" t="s">
        <v>31</v>
      </c>
      <c r="D33" s="19">
        <v>4221801</v>
      </c>
      <c r="E33" s="19">
        <v>-1150340</v>
      </c>
      <c r="F33" s="7">
        <f t="shared" si="0"/>
        <v>3071461</v>
      </c>
      <c r="G33" s="19">
        <v>3071461</v>
      </c>
      <c r="H33" s="19">
        <v>3071461</v>
      </c>
      <c r="I33" s="7">
        <f t="shared" si="1"/>
        <v>0</v>
      </c>
      <c r="K33" s="8"/>
    </row>
    <row r="34" spans="2:11" s="1" customFormat="1" ht="15" x14ac:dyDescent="0.25">
      <c r="B34" s="5"/>
      <c r="C34" s="6" t="s">
        <v>32</v>
      </c>
      <c r="D34" s="19">
        <v>3827400</v>
      </c>
      <c r="E34" s="19">
        <v>-381355</v>
      </c>
      <c r="F34" s="7">
        <f t="shared" si="0"/>
        <v>3446045</v>
      </c>
      <c r="G34" s="19">
        <v>3446045</v>
      </c>
      <c r="H34" s="19">
        <v>3446045</v>
      </c>
      <c r="I34" s="7">
        <f t="shared" si="1"/>
        <v>0</v>
      </c>
      <c r="K34" s="8"/>
    </row>
    <row r="35" spans="2:11" s="1" customFormat="1" ht="15" x14ac:dyDescent="0.25">
      <c r="B35" s="5"/>
      <c r="C35" s="6" t="s">
        <v>33</v>
      </c>
      <c r="D35" s="19">
        <v>25133300</v>
      </c>
      <c r="E35" s="19">
        <v>10287670</v>
      </c>
      <c r="F35" s="7">
        <f t="shared" si="0"/>
        <v>35420970</v>
      </c>
      <c r="G35" s="19">
        <v>32774021</v>
      </c>
      <c r="H35" s="19">
        <v>32127837</v>
      </c>
      <c r="I35" s="7">
        <f t="shared" si="1"/>
        <v>2646949</v>
      </c>
      <c r="K35" s="8"/>
    </row>
    <row r="36" spans="2:11" s="1" customFormat="1" ht="15" x14ac:dyDescent="0.25">
      <c r="B36" s="5"/>
      <c r="C36" s="6" t="s">
        <v>34</v>
      </c>
      <c r="D36" s="19">
        <v>1686000</v>
      </c>
      <c r="E36" s="19">
        <v>-95720</v>
      </c>
      <c r="F36" s="7">
        <f t="shared" si="0"/>
        <v>1590280</v>
      </c>
      <c r="G36" s="19">
        <v>1590280</v>
      </c>
      <c r="H36" s="19">
        <v>1590280</v>
      </c>
      <c r="I36" s="7">
        <f t="shared" si="1"/>
        <v>0</v>
      </c>
      <c r="K36" s="8"/>
    </row>
    <row r="37" spans="2:11" s="1" customFormat="1" ht="24" x14ac:dyDescent="0.25">
      <c r="B37" s="5"/>
      <c r="C37" s="6" t="s">
        <v>35</v>
      </c>
      <c r="D37" s="19">
        <v>9313362</v>
      </c>
      <c r="E37" s="19">
        <v>9850632</v>
      </c>
      <c r="F37" s="7">
        <f t="shared" si="0"/>
        <v>19163994</v>
      </c>
      <c r="G37" s="19">
        <v>19163994</v>
      </c>
      <c r="H37" s="19">
        <v>19163994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600000</v>
      </c>
      <c r="E38" s="19">
        <v>-240887</v>
      </c>
      <c r="F38" s="7">
        <f t="shared" si="0"/>
        <v>359113</v>
      </c>
      <c r="G38" s="19">
        <v>359113</v>
      </c>
      <c r="H38" s="19">
        <v>359113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2095977</v>
      </c>
      <c r="E39" s="19">
        <v>-146799</v>
      </c>
      <c r="F39" s="7">
        <f t="shared" si="0"/>
        <v>1949178</v>
      </c>
      <c r="G39" s="19">
        <v>1949178</v>
      </c>
      <c r="H39" s="19">
        <v>1949178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2373400</v>
      </c>
      <c r="E40" s="19">
        <v>8569124</v>
      </c>
      <c r="F40" s="7">
        <f t="shared" si="0"/>
        <v>10942524</v>
      </c>
      <c r="G40" s="19">
        <v>10942524</v>
      </c>
      <c r="H40" s="19">
        <v>10942524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3057420</v>
      </c>
      <c r="E41" s="19">
        <v>3757019</v>
      </c>
      <c r="F41" s="7">
        <f t="shared" si="0"/>
        <v>6814439</v>
      </c>
      <c r="G41" s="19">
        <v>6814439</v>
      </c>
      <c r="H41" s="19">
        <v>6814439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1663624</v>
      </c>
      <c r="E42" s="4">
        <f>SUM(E43:E51)</f>
        <v>13768</v>
      </c>
      <c r="F42" s="4">
        <f t="shared" si="0"/>
        <v>1677392</v>
      </c>
      <c r="G42" s="4">
        <f>SUM(G43:G51)</f>
        <v>1677392</v>
      </c>
      <c r="H42" s="4">
        <f>SUM(H43:H51)</f>
        <v>1677392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1663624</v>
      </c>
      <c r="E46" s="19">
        <v>13768</v>
      </c>
      <c r="F46" s="7">
        <f t="shared" si="0"/>
        <v>1677392</v>
      </c>
      <c r="G46" s="19">
        <v>1677392</v>
      </c>
      <c r="H46" s="19">
        <v>1677392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0</v>
      </c>
      <c r="E47" s="19">
        <v>0</v>
      </c>
      <c r="F47" s="7">
        <f t="shared" si="0"/>
        <v>0</v>
      </c>
      <c r="G47" s="19">
        <v>0</v>
      </c>
      <c r="H47" s="19">
        <v>0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8521497</v>
      </c>
      <c r="F52" s="4">
        <f t="shared" si="0"/>
        <v>8521497</v>
      </c>
      <c r="G52" s="4">
        <f>SUM(G53:G61)</f>
        <v>8521497</v>
      </c>
      <c r="H52" s="4">
        <f>SUM(H53:H61)</f>
        <v>8521497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4846147</v>
      </c>
      <c r="F53" s="7">
        <f t="shared" si="0"/>
        <v>4846147</v>
      </c>
      <c r="G53" s="19">
        <v>4846147</v>
      </c>
      <c r="H53" s="19">
        <v>4846147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936806</v>
      </c>
      <c r="F54" s="7">
        <f t="shared" si="0"/>
        <v>936806</v>
      </c>
      <c r="G54" s="19">
        <v>936806</v>
      </c>
      <c r="H54" s="19">
        <v>936806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204990</v>
      </c>
      <c r="F56" s="7">
        <f t="shared" si="0"/>
        <v>204990</v>
      </c>
      <c r="G56" s="19">
        <v>204990</v>
      </c>
      <c r="H56" s="19">
        <v>204990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2533554</v>
      </c>
      <c r="F58" s="7">
        <f t="shared" si="0"/>
        <v>2533554</v>
      </c>
      <c r="G58" s="19">
        <v>2533554</v>
      </c>
      <c r="H58" s="19">
        <v>2533554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162860835</v>
      </c>
      <c r="E86" s="12">
        <f t="shared" si="4"/>
        <v>49546841</v>
      </c>
      <c r="F86" s="12">
        <f t="shared" si="4"/>
        <v>212407676</v>
      </c>
      <c r="G86" s="12">
        <f t="shared" si="4"/>
        <v>209760727</v>
      </c>
      <c r="H86" s="12">
        <f t="shared" si="4"/>
        <v>207355700</v>
      </c>
      <c r="I86" s="12">
        <f t="shared" si="4"/>
        <v>2646949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