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<sst xmlns="http://schemas.openxmlformats.org/spreadsheetml/2006/main" count="141" uniqueCount="128">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</sst>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3414904.51</v>
      </c>
      <c r="D16" s="28">
        <f>SUM(D17:D23)</f>
        <v>4047374.89</v>
      </c>
      <c r="E16" s="28"/>
      <c r="F16" s="29" t="s">
        <v>8</v>
      </c>
      <c r="G16" s="29">
        <f>SUM(G17:G25)</f>
        <v>846834</v>
      </c>
      <c r="H16" s="30">
        <f>SUM(H17:H25)</f>
        <v>1014448.1</v>
      </c>
    </row>
    <row r="17" spans="2:8" s="5" customFormat="1" ht="15" x14ac:dyDescent="0.25">
      <c r="B17" s="31" t="s">
        <v>9</v>
      </c>
      <c r="C17" s="75">
        <v>0</v>
      </c>
      <c r="D17" s="75">
        <v>0</v>
      </c>
      <c r="E17" s="32"/>
      <c r="F17" s="32" t="s">
        <v>10</v>
      </c>
      <c r="G17" s="75">
        <v>0</v>
      </c>
      <c r="H17" s="75">
        <v>252587.87</v>
      </c>
    </row>
    <row r="18" spans="2:8" s="5" customFormat="1" ht="15" x14ac:dyDescent="0.25">
      <c r="B18" s="31" t="s">
        <v>11</v>
      </c>
      <c r="C18" s="75">
        <v>3414904.51</v>
      </c>
      <c r="D18" s="75">
        <v>4047374.89</v>
      </c>
      <c r="E18" s="32"/>
      <c r="F18" s="32" t="s">
        <v>12</v>
      </c>
      <c r="G18" s="75">
        <v>0</v>
      </c>
      <c r="H18" s="75">
        <v>0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846834</v>
      </c>
      <c r="H23" s="75">
        <v>761860.23</v>
      </c>
    </row>
    <row r="24" spans="2:8" s="5" customFormat="1" ht="15" x14ac:dyDescent="0.25">
      <c r="B24" s="27" t="s">
        <v>23</v>
      </c>
      <c r="C24" s="28">
        <f>SUM(C25:C31)</f>
        <v>83329.509999999995</v>
      </c>
      <c r="D24" s="28">
        <f>SUM(D25:D31)</f>
        <v>279412.5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0</v>
      </c>
      <c r="H25" s="75">
        <v>0</v>
      </c>
    </row>
    <row r="26" spans="2:8" s="5" customFormat="1" ht="15" x14ac:dyDescent="0.25">
      <c r="B26" s="31" t="s">
        <v>27</v>
      </c>
      <c r="C26" s="75">
        <v>80553.509999999995</v>
      </c>
      <c r="D26" s="75">
        <v>279412.5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2776</v>
      </c>
      <c r="D27" s="75">
        <v>0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3498234.0199999996</v>
      </c>
      <c r="D54" s="72">
        <f>+D16+D24+D32+D38++D44+D45+D48</f>
        <v>4326787.3900000006</v>
      </c>
      <c r="E54" s="72"/>
      <c r="F54" s="73" t="s">
        <v>83</v>
      </c>
      <c r="G54" s="72">
        <f>+G16+G26+G30+G33++G34+G38+G45+G49</f>
        <v>846834</v>
      </c>
      <c r="H54" s="74">
        <f>+H16+H26+H30+H33++H34+H38+H45+H49</f>
        <v>1014448.1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Universidad Politécnica de Santa Rosa Jauregui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74994458</v>
      </c>
      <c r="D72" s="75">
        <v>52021768.850000001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19000030</v>
      </c>
      <c r="D73" s="75">
        <v>12614903.9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834339</v>
      </c>
      <c r="D74" s="75">
        <v>517566.22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-18096910</v>
      </c>
      <c r="D75" s="75">
        <v>-11165996.460000001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846834</v>
      </c>
      <c r="H79" s="37">
        <f>+H54+H77</f>
        <v>1014448.1</v>
      </c>
    </row>
    <row r="80" spans="2:12" s="50" customFormat="1" x14ac:dyDescent="0.2">
      <c r="B80" s="48" t="s">
        <v>103</v>
      </c>
      <c r="C80" s="36">
        <f>SUM(C70:C78)</f>
        <v>76731917</v>
      </c>
      <c r="D80" s="36">
        <f>SUM(D70:D78)</f>
        <v>53988242.509999998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80230151.019999996</v>
      </c>
      <c r="D82" s="36">
        <f>+D54+D80</f>
        <v>58315029.899999999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69725968</v>
      </c>
      <c r="H83" s="37">
        <f>SUM(H85:H87)</f>
        <v>49561924.049999997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69725968</v>
      </c>
      <c r="H85" s="75">
        <v>49561924.049999997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9657349</v>
      </c>
      <c r="H89" s="37">
        <f>SUM(H91:H95)</f>
        <v>7738657.75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1973812</v>
      </c>
      <c r="H91" s="75">
        <v>-519107.63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7683537</v>
      </c>
      <c r="H92" s="75">
        <v>8257765.3799999999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79383317</v>
      </c>
      <c r="H102" s="37">
        <f>+H83+H89+H97</f>
        <v>57300581.799999997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80230151</v>
      </c>
      <c r="H104" s="37">
        <f>+H79+H102</f>
        <v>58315029.899999999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