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6 UTEQ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<sst xmlns="http://schemas.openxmlformats.org/spreadsheetml/2006/main" count="177" uniqueCount="97">
  <si>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</si>
  <si>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</si>
  <si>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</si>
  <si>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</si>
  <si>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</si>
  <si>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</si>
  <si>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</si>
  <si>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</si>
  <si>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</si>
  <si>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</si>
  <si>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</si>
  <si>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</si>
  <si>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</si>
  <si>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</si>
  <si>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</si>
  <si>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</si>
  <si>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</si>
  <si>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</si>
  <si>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</si>
  <si>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</si>
  <si>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</si>
  <si>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</si>
  <si>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</si>
  <si>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</si>
  <si>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</si>
  <si>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</si>
  <si>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</si>
  <si>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</si>
  <si>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</si>
  <si>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</si>
  <si>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</si>
  <si>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</si>
  <si>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</si>
  <si>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</si>
  <si>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</si>
  <si>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</si>
  <si>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</si>
  <si>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</si>
  <si>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</si>
  <si>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</si>
  <si>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</si>
  <si>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</si>
  <si>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</si>
  <si>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</si>
  <si>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</si>
  <si>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</si>
  <si>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</si>
  <si>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</si>
  <si>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</si>
  <si>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</si>
  <si>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</si>
  <si>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</si>
  <si>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</si>
  <si>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</si>
  <si>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</si>
  <si>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</si>
  <si>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</si>
  <si>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</si>
  <si>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</si>
  <si>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</si>
  <si>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</si>
  <si>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</si>
  <si>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</si>
  <si>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</si>
  <si>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</si>
  <si>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</si>
  <si>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</si>
  <si>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</si>
  <si>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</si>
  <si>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</si>
  <si>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</si>
  <si>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</si>
  <si>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</si>
  <si>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</si>
  <si>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</si>
  <si>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</si>
  <si>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</si>
  <si>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</si>
  <si>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</si>
  <si>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</si>
  <si>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</si>
  <si>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</si>
  <si>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</si>
  <si>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</si>
  <si>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</si>
  <si>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</si>
  <si>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</si>
  <si>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</si>
  <si>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</si>
  <si>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</si>
  <si>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</si>
  <si>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</si>
  <si>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</si>
  <si>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</si>
  <si>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</si>
  <si>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</si>
  <si>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Universidad Tecnológica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</si>
</sst>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263823952</v>
      </c>
      <c r="E15" s="18">
        <f>+E16+E24+E34+E44+E54+E64+E68+E76+E80</f>
        <v>24315547</v>
      </c>
      <c r="F15" s="19">
        <f>+F16+F24+F34+F44+F54+F64+F68+F76+F80</f>
        <v>288139499</v>
      </c>
      <c r="G15" s="20">
        <f>+G16+G24+G34+G44+G54+G64+G68+G76+G80</f>
        <v>286588633</v>
      </c>
      <c r="H15" s="20">
        <f>+H16+H24+H34+H44+H54+H64+H68+H76+H80</f>
        <v>285616237</v>
      </c>
      <c r="I15" s="20">
        <f>+F15-G15</f>
        <v>1550866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217588429</v>
      </c>
      <c r="E16" s="23">
        <f>SUM(E17:E23)</f>
        <v>-7736126</v>
      </c>
      <c r="F16" s="24">
        <f>SUM(F17:F23)</f>
        <v>209852303</v>
      </c>
      <c r="G16" s="25">
        <f>SUM(G17:G23)</f>
        <v>209852303</v>
      </c>
      <c r="H16" s="24">
        <f>SUM(H17:H23)</f>
        <v>209852303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123709377</v>
      </c>
      <c r="E17" s="102">
        <v>-11851144</v>
      </c>
      <c r="F17" s="30">
        <f t="shared" ref="F17:F23" si="1">+D17+E17</f>
        <v>111858233</v>
      </c>
      <c r="G17" s="102">
        <v>111858232</v>
      </c>
      <c r="H17" s="102">
        <v>111858232</v>
      </c>
      <c r="I17" s="31">
        <f t="shared" si="0"/>
        <v>1</v>
      </c>
    </row>
    <row r="18" spans="1:10" ht="15" x14ac:dyDescent="0.25">
      <c r="B18" s="27" t="s">
        <v>17</v>
      </c>
      <c r="C18" s="28"/>
      <c r="D18" s="102">
        <v>0</v>
      </c>
      <c r="E18" s="102">
        <v>2025244</v>
      </c>
      <c r="F18" s="30">
        <f t="shared" si="1"/>
        <v>2025244</v>
      </c>
      <c r="G18" s="102">
        <v>2025244</v>
      </c>
      <c r="H18" s="102">
        <v>2025244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35576629</v>
      </c>
      <c r="E19" s="102">
        <v>2255170</v>
      </c>
      <c r="F19" s="30">
        <f t="shared" si="1"/>
        <v>37831799</v>
      </c>
      <c r="G19" s="102">
        <v>37831799</v>
      </c>
      <c r="H19" s="102">
        <v>37831799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26938156</v>
      </c>
      <c r="E20" s="102">
        <v>-5162213</v>
      </c>
      <c r="F20" s="30">
        <f t="shared" si="1"/>
        <v>21775943</v>
      </c>
      <c r="G20" s="102">
        <v>21775944</v>
      </c>
      <c r="H20" s="102">
        <v>21775944</v>
      </c>
      <c r="I20" s="31">
        <f t="shared" si="0"/>
        <v>-1</v>
      </c>
    </row>
    <row r="21" spans="1:10" ht="15" x14ac:dyDescent="0.25">
      <c r="B21" s="27" t="s">
        <v>20</v>
      </c>
      <c r="C21" s="28"/>
      <c r="D21" s="102">
        <v>28374267</v>
      </c>
      <c r="E21" s="102">
        <v>3114209</v>
      </c>
      <c r="F21" s="30">
        <f t="shared" si="1"/>
        <v>31488476</v>
      </c>
      <c r="G21" s="102">
        <v>31488476</v>
      </c>
      <c r="H21" s="102">
        <v>31488476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2990000</v>
      </c>
      <c r="E23" s="102">
        <v>1882608</v>
      </c>
      <c r="F23" s="30">
        <f t="shared" si="1"/>
        <v>4872608</v>
      </c>
      <c r="G23" s="102">
        <v>4872608</v>
      </c>
      <c r="H23" s="102">
        <v>4872608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3622242</v>
      </c>
      <c r="E24" s="23">
        <f>SUM(E25:E33)</f>
        <v>3313282</v>
      </c>
      <c r="F24" s="24">
        <f>SUM(F25:F33)</f>
        <v>6935524</v>
      </c>
      <c r="G24" s="25">
        <f>SUM(G25:G33)</f>
        <v>6223983</v>
      </c>
      <c r="H24" s="24">
        <f>SUM(H25:H33)</f>
        <v>5957208</v>
      </c>
      <c r="I24" s="25">
        <f>+F24-G24</f>
        <v>711541</v>
      </c>
      <c r="J24" s="22"/>
    </row>
    <row r="25" spans="1:10" ht="15" x14ac:dyDescent="0.25">
      <c r="B25" s="27" t="s">
        <v>24</v>
      </c>
      <c r="C25" s="28"/>
      <c r="D25" s="102">
        <v>1200188</v>
      </c>
      <c r="E25" s="102">
        <v>239650</v>
      </c>
      <c r="F25" s="30">
        <f t="shared" ref="F25:F33" si="2">+D25+E25</f>
        <v>1439838</v>
      </c>
      <c r="G25" s="102">
        <v>1390708</v>
      </c>
      <c r="H25" s="102">
        <v>1390708</v>
      </c>
      <c r="I25" s="31">
        <f t="shared" si="0"/>
        <v>49130</v>
      </c>
    </row>
    <row r="26" spans="1:10" ht="15" x14ac:dyDescent="0.25">
      <c r="B26" s="27" t="s">
        <v>25</v>
      </c>
      <c r="C26" s="28"/>
      <c r="D26" s="102">
        <v>95708</v>
      </c>
      <c r="E26" s="102">
        <v>289272</v>
      </c>
      <c r="F26" s="30">
        <f t="shared" si="2"/>
        <v>384980</v>
      </c>
      <c r="G26" s="102">
        <v>384980</v>
      </c>
      <c r="H26" s="102">
        <v>384980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11969</v>
      </c>
      <c r="F27" s="30">
        <f t="shared" si="2"/>
        <v>11969</v>
      </c>
      <c r="G27" s="102">
        <v>11969</v>
      </c>
      <c r="H27" s="102">
        <v>11969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286830</v>
      </c>
      <c r="E28" s="102">
        <v>743953</v>
      </c>
      <c r="F28" s="30">
        <f t="shared" si="2"/>
        <v>1030783</v>
      </c>
      <c r="G28" s="102">
        <v>1014052</v>
      </c>
      <c r="H28" s="102">
        <v>1014052</v>
      </c>
      <c r="I28" s="31">
        <f t="shared" si="0"/>
        <v>16731</v>
      </c>
    </row>
    <row r="29" spans="1:10" ht="15" x14ac:dyDescent="0.25">
      <c r="B29" s="109" t="s">
        <v>28</v>
      </c>
      <c r="C29" s="110"/>
      <c r="D29" s="102">
        <v>564785</v>
      </c>
      <c r="E29" s="102">
        <v>365561</v>
      </c>
      <c r="F29" s="30">
        <f t="shared" si="2"/>
        <v>930346</v>
      </c>
      <c r="G29" s="102">
        <v>304957</v>
      </c>
      <c r="H29" s="102">
        <v>304957</v>
      </c>
      <c r="I29" s="31">
        <f t="shared" si="0"/>
        <v>625389</v>
      </c>
    </row>
    <row r="30" spans="1:10" ht="15" x14ac:dyDescent="0.25">
      <c r="B30" s="27" t="s">
        <v>29</v>
      </c>
      <c r="C30" s="28"/>
      <c r="D30" s="102">
        <v>307000</v>
      </c>
      <c r="E30" s="102">
        <v>281038</v>
      </c>
      <c r="F30" s="30">
        <f t="shared" si="2"/>
        <v>588038</v>
      </c>
      <c r="G30" s="102">
        <v>588038</v>
      </c>
      <c r="H30" s="102">
        <v>588038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709754</v>
      </c>
      <c r="E31" s="102">
        <v>131911</v>
      </c>
      <c r="F31" s="30">
        <f t="shared" si="2"/>
        <v>841665</v>
      </c>
      <c r="G31" s="102">
        <v>841665</v>
      </c>
      <c r="H31" s="102">
        <v>841665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457977</v>
      </c>
      <c r="E33" s="102">
        <v>1249928</v>
      </c>
      <c r="F33" s="30">
        <f t="shared" si="2"/>
        <v>1707905</v>
      </c>
      <c r="G33" s="102">
        <v>1687614</v>
      </c>
      <c r="H33" s="102">
        <v>1420839</v>
      </c>
      <c r="I33" s="31">
        <f t="shared" si="0"/>
        <v>20291</v>
      </c>
    </row>
    <row r="34" spans="1:10" s="36" customFormat="1" x14ac:dyDescent="0.2">
      <c r="A34" s="22"/>
      <c r="B34" s="34" t="s">
        <v>33</v>
      </c>
      <c r="C34" s="35"/>
      <c r="D34" s="23">
        <f>SUM(D35:D43)</f>
        <v>32116959</v>
      </c>
      <c r="E34" s="23">
        <f>SUM(E35:E43)</f>
        <v>16811982</v>
      </c>
      <c r="F34" s="24">
        <f>SUM(F35:F43)</f>
        <v>48928941</v>
      </c>
      <c r="G34" s="25">
        <f>SUM(G35:G43)</f>
        <v>48635684</v>
      </c>
      <c r="H34" s="24">
        <f>SUM(H35:H43)</f>
        <v>48635684</v>
      </c>
      <c r="I34" s="25">
        <f t="shared" si="0"/>
        <v>293257</v>
      </c>
      <c r="J34" s="22"/>
    </row>
    <row r="35" spans="1:10" ht="15" x14ac:dyDescent="0.25">
      <c r="B35" s="27" t="s">
        <v>34</v>
      </c>
      <c r="C35" s="28"/>
      <c r="D35" s="102">
        <v>3373459</v>
      </c>
      <c r="E35" s="102">
        <v>1084346</v>
      </c>
      <c r="F35" s="30">
        <f t="shared" ref="F35:F43" si="3">+D35+E35</f>
        <v>4457805</v>
      </c>
      <c r="G35" s="102">
        <v>4457805</v>
      </c>
      <c r="H35" s="102">
        <v>4457805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664200</v>
      </c>
      <c r="E36" s="102">
        <v>1072598</v>
      </c>
      <c r="F36" s="30">
        <f t="shared" si="3"/>
        <v>1736798</v>
      </c>
      <c r="G36" s="102">
        <v>1736798</v>
      </c>
      <c r="H36" s="102">
        <v>1736798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14060100</v>
      </c>
      <c r="E37" s="102">
        <v>12558819</v>
      </c>
      <c r="F37" s="30">
        <f t="shared" si="3"/>
        <v>26618919</v>
      </c>
      <c r="G37" s="102">
        <v>26614956</v>
      </c>
      <c r="H37" s="102">
        <v>26614956</v>
      </c>
      <c r="I37" s="31">
        <f t="shared" si="0"/>
        <v>3963</v>
      </c>
    </row>
    <row r="38" spans="1:10" ht="15" x14ac:dyDescent="0.25">
      <c r="B38" s="27" t="s">
        <v>37</v>
      </c>
      <c r="C38" s="28"/>
      <c r="D38" s="102">
        <v>1483000</v>
      </c>
      <c r="E38" s="102">
        <v>-216562</v>
      </c>
      <c r="F38" s="30">
        <f t="shared" si="3"/>
        <v>1266438</v>
      </c>
      <c r="G38" s="102">
        <v>1007089</v>
      </c>
      <c r="H38" s="102">
        <v>1007089</v>
      </c>
      <c r="I38" s="31">
        <f t="shared" si="0"/>
        <v>259349</v>
      </c>
    </row>
    <row r="39" spans="1:10" ht="15" x14ac:dyDescent="0.25">
      <c r="B39" s="27" t="s">
        <v>38</v>
      </c>
      <c r="C39" s="28"/>
      <c r="D39" s="102">
        <v>6164600</v>
      </c>
      <c r="E39" s="102">
        <v>1000178</v>
      </c>
      <c r="F39" s="30">
        <f t="shared" si="3"/>
        <v>7164778</v>
      </c>
      <c r="G39" s="102">
        <v>7147378</v>
      </c>
      <c r="H39" s="102">
        <v>7147378</v>
      </c>
      <c r="I39" s="31">
        <f t="shared" si="0"/>
        <v>17400</v>
      </c>
    </row>
    <row r="40" spans="1:10" ht="15" x14ac:dyDescent="0.25">
      <c r="B40" s="27" t="s">
        <v>39</v>
      </c>
      <c r="C40" s="28"/>
      <c r="D40" s="102">
        <v>0</v>
      </c>
      <c r="E40" s="102">
        <v>900</v>
      </c>
      <c r="F40" s="30">
        <f t="shared" si="3"/>
        <v>900</v>
      </c>
      <c r="G40" s="102">
        <v>900</v>
      </c>
      <c r="H40" s="102">
        <v>900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585500</v>
      </c>
      <c r="E41" s="102">
        <v>188800</v>
      </c>
      <c r="F41" s="30">
        <f t="shared" si="3"/>
        <v>774300</v>
      </c>
      <c r="G41" s="102">
        <v>761755</v>
      </c>
      <c r="H41" s="102">
        <v>761755</v>
      </c>
      <c r="I41" s="31">
        <f t="shared" si="0"/>
        <v>12545</v>
      </c>
    </row>
    <row r="42" spans="1:10" ht="15" x14ac:dyDescent="0.25">
      <c r="B42" s="27" t="s">
        <v>41</v>
      </c>
      <c r="C42" s="28"/>
      <c r="D42" s="102">
        <v>1236100</v>
      </c>
      <c r="E42" s="102">
        <v>1141732</v>
      </c>
      <c r="F42" s="30">
        <f t="shared" si="3"/>
        <v>2377832</v>
      </c>
      <c r="G42" s="102">
        <v>2377832</v>
      </c>
      <c r="H42" s="102">
        <v>2377832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4550000</v>
      </c>
      <c r="E43" s="102">
        <v>-18829</v>
      </c>
      <c r="F43" s="30">
        <f t="shared" si="3"/>
        <v>4531171</v>
      </c>
      <c r="G43" s="102">
        <v>4531171</v>
      </c>
      <c r="H43" s="102">
        <v>4531171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10326327</v>
      </c>
      <c r="E44" s="37">
        <f>+E45+E46+E47+E48+E49+E50+E51+E52+E53</f>
        <v>6444470</v>
      </c>
      <c r="F44" s="38">
        <f>+F45+F46+F47+F48+F49+F50+F51+F52+F53</f>
        <v>16770797</v>
      </c>
      <c r="G44" s="38">
        <f>+G45+G46+G47+G48+G49+G50+G51+G52+G53</f>
        <v>16581753</v>
      </c>
      <c r="H44" s="38">
        <f>+H45+H46+H47+H48+H49+H50+H51+H52+H53</f>
        <v>16581753</v>
      </c>
      <c r="I44" s="25">
        <f>+F44-G44</f>
        <v>189044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5640467</v>
      </c>
      <c r="E48" s="102">
        <v>5873294</v>
      </c>
      <c r="F48" s="30">
        <f t="shared" si="4"/>
        <v>11513761</v>
      </c>
      <c r="G48" s="102">
        <v>11324717</v>
      </c>
      <c r="H48" s="102">
        <v>11324717</v>
      </c>
      <c r="I48" s="31">
        <f t="shared" si="0"/>
        <v>189044</v>
      </c>
    </row>
    <row r="49" spans="1:10" ht="15" x14ac:dyDescent="0.25">
      <c r="B49" s="27" t="s">
        <v>48</v>
      </c>
      <c r="C49" s="28"/>
      <c r="D49" s="102">
        <v>4685860</v>
      </c>
      <c r="E49" s="102">
        <v>571176</v>
      </c>
      <c r="F49" s="30">
        <f t="shared" si="4"/>
        <v>5257036</v>
      </c>
      <c r="G49" s="102">
        <v>5257036</v>
      </c>
      <c r="H49" s="102">
        <v>5257036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169995</v>
      </c>
      <c r="E54" s="39">
        <f>SUM(E55:E63)</f>
        <v>5481939</v>
      </c>
      <c r="F54" s="40">
        <f>SUM(F55:F63)</f>
        <v>5651934</v>
      </c>
      <c r="G54" s="41">
        <f>SUM(G55:G63)</f>
        <v>5294910</v>
      </c>
      <c r="H54" s="40">
        <f>SUM(H55:H63)</f>
        <v>4589289</v>
      </c>
      <c r="I54" s="25">
        <f t="shared" si="0"/>
        <v>357024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3791151</v>
      </c>
      <c r="F55" s="30">
        <f t="shared" ref="F55:F63" si="5">+D55+E55</f>
        <v>3791151</v>
      </c>
      <c r="G55" s="102">
        <v>3760966</v>
      </c>
      <c r="H55" s="102">
        <v>3256957</v>
      </c>
      <c r="I55" s="31">
        <f t="shared" si="0"/>
        <v>30185</v>
      </c>
    </row>
    <row r="56" spans="1:10" ht="15" x14ac:dyDescent="0.25">
      <c r="B56" s="27" t="s">
        <v>55</v>
      </c>
      <c r="C56" s="28"/>
      <c r="D56" s="102">
        <v>27995</v>
      </c>
      <c r="E56" s="102">
        <v>668616</v>
      </c>
      <c r="F56" s="30">
        <f t="shared" si="5"/>
        <v>696611</v>
      </c>
      <c r="G56" s="102">
        <v>663210</v>
      </c>
      <c r="H56" s="102">
        <v>611982</v>
      </c>
      <c r="I56" s="31">
        <f t="shared" si="0"/>
        <v>33401</v>
      </c>
    </row>
    <row r="57" spans="1:10" ht="15" x14ac:dyDescent="0.25">
      <c r="B57" s="27" t="s">
        <v>56</v>
      </c>
      <c r="C57" s="28"/>
      <c r="D57" s="102">
        <v>0</v>
      </c>
      <c r="E57" s="102">
        <v>77172</v>
      </c>
      <c r="F57" s="30">
        <f t="shared" si="5"/>
        <v>77172</v>
      </c>
      <c r="G57" s="102">
        <v>77172</v>
      </c>
      <c r="H57" s="102">
        <v>77172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916670</v>
      </c>
      <c r="F60" s="30">
        <f t="shared" si="5"/>
        <v>916670</v>
      </c>
      <c r="G60" s="102">
        <v>623276</v>
      </c>
      <c r="H60" s="102">
        <v>472892</v>
      </c>
      <c r="I60" s="31">
        <f t="shared" si="0"/>
        <v>293394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142000</v>
      </c>
      <c r="E63" s="102">
        <v>28330</v>
      </c>
      <c r="F63" s="30">
        <f t="shared" si="5"/>
        <v>170330</v>
      </c>
      <c r="G63" s="102">
        <v>170286</v>
      </c>
      <c r="H63" s="102">
        <v>170286</v>
      </c>
      <c r="I63" s="31">
        <f t="shared" si="0"/>
        <v>44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263823952</v>
      </c>
      <c r="E180" s="76">
        <f>+E15+E106</f>
        <v>24315547</v>
      </c>
      <c r="F180" s="77">
        <f>+F15+F106</f>
        <v>288139499</v>
      </c>
      <c r="G180" s="78">
        <f>+G15+G106</f>
        <v>286588633</v>
      </c>
      <c r="H180" s="77">
        <f>+H15+H106</f>
        <v>285616237</v>
      </c>
      <c r="I180" s="20">
        <f t="shared" si="14"/>
        <v>1550866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