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6 UTEQ    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<sst xmlns="http://schemas.openxmlformats.org/spreadsheetml/2006/main" count="141" uniqueCount="128">
  <si>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</si>
  <si>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</si>
  <si>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</si>
  <si>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</si>
  <si>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</si>
  <si>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</si>
  <si>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</si>
  <si>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</si>
  <si>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</si>
  <si>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</si>
  <si>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</si>
  <si>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</si>
  <si>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</si>
  <si>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</si>
  <si>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</si>
  <si>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</si>
  <si>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</si>
  <si>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</si>
  <si>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</si>
  <si>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</si>
  <si>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</si>
  <si>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</si>
  <si>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</si>
  <si>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</si>
  <si>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</si>
  <si>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</si>
  <si>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</si>
  <si>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</si>
  <si>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</si>
  <si>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</si>
  <si>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</si>
  <si>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</si>
  <si>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</si>
  <si>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</si>
  <si>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</si>
  <si>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</si>
  <si>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</si>
  <si>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</si>
  <si>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</si>
  <si>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</si>
  <si>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</si>
  <si>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</si>
  <si>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</si>
  <si>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</si>
  <si>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</si>
  <si>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</si>
  <si>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</si>
  <si>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</si>
  <si>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</si>
  <si>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</si>
  <si>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</si>
  <si>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</si>
  <si>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</si>
  <si>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</si>
  <si>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</si>
  <si>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</si>
  <si>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</si>
  <si>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</si>
  <si>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</si>
  <si>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</si>
  <si>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</si>
  <si>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</si>
  <si>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</si>
  <si>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</si>
  <si>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</si>
  <si>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</si>
  <si>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</si>
  <si>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</si>
  <si>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</si>
  <si>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</si>
  <si>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</si>
  <si>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</si>
  <si>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</si>
  <si>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</si>
  <si>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</si>
  <si>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</si>
  <si>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</si>
  <si>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</si>
  <si>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</si>
  <si>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</si>
  <si>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</si>
  <si>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</si>
  <si>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</si>
  <si>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</si>
  <si>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</si>
  <si>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</si>
  <si>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</si>
  <si>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</si>
  <si>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</si>
  <si>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</si>
  <si>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</si>
  <si>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</si>
  <si>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</si>
  <si>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</si>
  <si>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</si>
  <si>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</si>
  <si>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</si>
  <si>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</si>
  <si>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</si>
  <si>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</si>
  <si>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</si>
  <si>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</si>
  <si>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</si>
  <si>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</si>
  <si>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</si>
  <si>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</si>
  <si>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</si>
  <si>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</si>
  <si>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</si>
  <si>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</si>
  <si>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</si>
  <si>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</si>
  <si>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</si>
  <si>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</si>
  <si>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</si>
  <si>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</si>
  <si>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</si>
  <si>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</si>
  <si>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</si>
  <si>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</si>
  <si>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</si>
  <si>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</si>
  <si>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</si>
  <si>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</si>
  <si>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</si>
  <si>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</si>
  <si>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</si>
  <si>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Universidad Tecnológica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</si>
</sst>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21803337</v>
      </c>
      <c r="D16" s="28">
        <f>SUM(D17:D23)</f>
        <v>6216855.4700000007</v>
      </c>
      <c r="E16" s="28"/>
      <c r="F16" s="29" t="s">
        <v>8</v>
      </c>
      <c r="G16" s="29">
        <f>SUM(G17:G25)</f>
        <v>10823221</v>
      </c>
      <c r="H16" s="30">
        <f>SUM(H17:H25)</f>
        <v>4436201.33</v>
      </c>
    </row>
    <row r="17" spans="2:8" s="5" customFormat="1" ht="15" x14ac:dyDescent="0.25">
      <c r="B17" s="31" t="s">
        <v>9</v>
      </c>
      <c r="C17" s="75">
        <v>0</v>
      </c>
      <c r="D17" s="75">
        <v>0</v>
      </c>
      <c r="E17" s="32"/>
      <c r="F17" s="32" t="s">
        <v>10</v>
      </c>
      <c r="G17" s="75">
        <v>84335</v>
      </c>
      <c r="H17" s="75">
        <v>29491.4</v>
      </c>
    </row>
    <row r="18" spans="2:8" s="5" customFormat="1" ht="15" x14ac:dyDescent="0.25">
      <c r="B18" s="31" t="s">
        <v>11</v>
      </c>
      <c r="C18" s="75">
        <v>1659675</v>
      </c>
      <c r="D18" s="75">
        <v>895959.99</v>
      </c>
      <c r="E18" s="32"/>
      <c r="F18" s="32" t="s">
        <v>12</v>
      </c>
      <c r="G18" s="75">
        <v>972395</v>
      </c>
      <c r="H18" s="75">
        <v>0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19525883</v>
      </c>
      <c r="D20" s="75">
        <v>0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617779</v>
      </c>
      <c r="D21" s="75">
        <v>5320895.4800000004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9766491</v>
      </c>
      <c r="H23" s="75">
        <v>4406709.93</v>
      </c>
    </row>
    <row r="24" spans="2:8" s="5" customFormat="1" ht="15" x14ac:dyDescent="0.25">
      <c r="B24" s="27" t="s">
        <v>23</v>
      </c>
      <c r="C24" s="28">
        <f>SUM(C25:C31)</f>
        <v>1108159</v>
      </c>
      <c r="D24" s="28">
        <f>SUM(D25:D31)</f>
        <v>385969.87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0</v>
      </c>
      <c r="H25" s="75">
        <v>0</v>
      </c>
    </row>
    <row r="26" spans="2:8" s="5" customFormat="1" ht="15" x14ac:dyDescent="0.25">
      <c r="B26" s="31" t="s">
        <v>27</v>
      </c>
      <c r="C26" s="75">
        <v>980757</v>
      </c>
      <c r="D26" s="75">
        <v>258800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127297</v>
      </c>
      <c r="D27" s="75">
        <v>126785.76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105</v>
      </c>
      <c r="D28" s="75">
        <v>384.11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14588149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14588149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22911496</v>
      </c>
      <c r="D54" s="72">
        <f>+D16+D24+D32+D38++D44+D45+D48</f>
        <v>6602825.3400000008</v>
      </c>
      <c r="E54" s="72"/>
      <c r="F54" s="73" t="s">
        <v>83</v>
      </c>
      <c r="G54" s="72">
        <f>+G16+G26+G30+G33++G34+G38+G45+G49</f>
        <v>25411370</v>
      </c>
      <c r="H54" s="74">
        <f>+H16+H26+H30+H33++H34+H38+H45+H49</f>
        <v>4436201.33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Universidad Tecnológica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580551472</v>
      </c>
      <c r="D72" s="75">
        <v>529966627.76999998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119416554</v>
      </c>
      <c r="D73" s="75">
        <v>118187685.61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4723684</v>
      </c>
      <c r="D74" s="75">
        <v>4553397.92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-25586435</v>
      </c>
      <c r="D75" s="75">
        <v>-16622599.75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25411370</v>
      </c>
      <c r="H79" s="37">
        <f>+H54+H77</f>
        <v>4436201.33</v>
      </c>
    </row>
    <row r="80" spans="2:12" s="50" customFormat="1" x14ac:dyDescent="0.2">
      <c r="B80" s="48" t="s">
        <v>103</v>
      </c>
      <c r="C80" s="36">
        <f>SUM(C70:C78)</f>
        <v>679105275</v>
      </c>
      <c r="D80" s="36">
        <f>SUM(D70:D78)</f>
        <v>636085111.54999995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702016771</v>
      </c>
      <c r="D82" s="36">
        <f>+D54+D80</f>
        <v>642687936.88999999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439522224</v>
      </c>
      <c r="H83" s="37">
        <f>SUM(H85:H87)</f>
        <v>428528736.14999998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439030224</v>
      </c>
      <c r="H85" s="75">
        <v>428528736.14999998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492000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237083177.39999998</v>
      </c>
      <c r="H89" s="37">
        <f>SUM(H91:H95)</f>
        <v>209722999.41000003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-6122679.2000000002</v>
      </c>
      <c r="H91" s="75">
        <v>-4991631.5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136447501.59999999</v>
      </c>
      <c r="H92" s="75">
        <v>141445919.37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217888259</v>
      </c>
      <c r="H93" s="75">
        <v>182176872.11000001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-111129904</v>
      </c>
      <c r="H95" s="75">
        <v>-108908160.56999999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676605401.39999998</v>
      </c>
      <c r="H102" s="37">
        <f>+H83+H89+H97</f>
        <v>638251735.55999994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702016771.39999998</v>
      </c>
      <c r="H104" s="37">
        <f>+H79+H102</f>
        <v>642687936.88999999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