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wnloads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<sst xmlns="http://schemas.openxmlformats.org/spreadsheetml/2006/main" count="91" uniqueCount="91">
  <si>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</si>
  <si>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</si>
  <si>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</si>
  <si>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</si>
  <si>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</si>
  <si>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</si>
  <si>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</si>
  <si>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</si>
  <si>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</si>
  <si>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</si>
  <si>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</si>
  <si>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</si>
  <si>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</si>
  <si>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</si>
  <si>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</si>
  <si>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</si>
  <si>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</si>
  <si>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</si>
  <si>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</si>
  <si>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</si>
  <si>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</si>
  <si>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</si>
  <si>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</si>
  <si>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</si>
  <si>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</si>
  <si>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</si>
  <si>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</si>
  <si>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</si>
  <si>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</si>
  <si>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</si>
  <si>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</si>
  <si>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</si>
  <si>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</si>
  <si>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</si>
  <si>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</si>
  <si>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</si>
  <si>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</si>
  <si>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</si>
  <si>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</si>
  <si>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</si>
  <si>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</si>
  <si>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</si>
  <si>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</si>
  <si>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</si>
  <si>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</si>
  <si>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</si>
  <si>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</si>
  <si>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</si>
  <si>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</si>
  <si>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</si>
  <si>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</si>
  <si>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</si>
  <si>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</si>
  <si>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</si>
  <si>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</si>
  <si>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</si>
  <si>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</si>
  <si>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</si>
  <si>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</si>
  <si>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</si>
  <si>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</si>
  <si>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</si>
  <si>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</si>
  <si>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</si>
  <si>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</si>
  <si>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</si>
  <si>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</si>
  <si>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</si>
  <si>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</si>
  <si>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</si>
  <si>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</si>
  <si>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</si>
  <si>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</si>
  <si>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</si>
  <si>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</si>
  <si>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</si>
  <si>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</si>
  <si>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</si>
  <si>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</si>
  <si>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</si>
  <si>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</si>
  <si>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</si>
  <si>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</si>
  <si>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</si>
  <si>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</si>
  <si>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</si>
  <si>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</si>
  <si>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</si>
  <si>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</si>
  <si>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ComisiÃ³n Estatal de Aguas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</si>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</sst>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7" sqref="B7:I7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553294606</v>
      </c>
      <c r="E14" s="4">
        <f>SUM(E15:E21)</f>
        <v>-27895988.449999999</v>
      </c>
      <c r="F14" s="4">
        <f t="shared" ref="F14:F77" si="0">+D14+E14</f>
        <v>525398617.55000001</v>
      </c>
      <c r="G14" s="4">
        <f>SUM(G15:G21)</f>
        <v>525398617.55000007</v>
      </c>
      <c r="H14" s="4">
        <f>SUM(H15:H21)</f>
        <v>525398617.55000007</v>
      </c>
      <c r="I14" s="4">
        <f t="shared" ref="I14:I77" si="1">+F14-G14</f>
        <v>-5.9604644775390625E-8</v>
      </c>
      <c r="K14" s="8"/>
    </row>
    <row r="15" spans="2:11" s="1" customFormat="1" ht="15" x14ac:dyDescent="0.25">
      <c r="B15" s="5"/>
      <c r="C15" s="6" t="s">
        <v>13</v>
      </c>
      <c r="D15" s="19">
        <v>234422340</v>
      </c>
      <c r="E15" s="19">
        <v>-2373882.8199999998</v>
      </c>
      <c r="F15" s="7">
        <f t="shared" si="0"/>
        <v>232048457.18000001</v>
      </c>
      <c r="G15" s="19">
        <v>232048457.18000001</v>
      </c>
      <c r="H15" s="19">
        <v>232048457.18000001</v>
      </c>
      <c r="I15" s="7">
        <f t="shared" si="1"/>
        <v>0</v>
      </c>
      <c r="K15" s="8"/>
    </row>
    <row r="16" spans="2:11" s="1" customFormat="1" ht="15" x14ac:dyDescent="0.25">
      <c r="B16" s="5"/>
      <c r="C16" s="6" t="s">
        <v>14</v>
      </c>
      <c r="D16" s="19">
        <v>17066448</v>
      </c>
      <c r="E16" s="19">
        <v>3691399.56</v>
      </c>
      <c r="F16" s="7">
        <f t="shared" si="0"/>
        <v>20757847.559999999</v>
      </c>
      <c r="G16" s="19">
        <v>20757847.559999999</v>
      </c>
      <c r="H16" s="19">
        <v>20757847.559999999</v>
      </c>
      <c r="I16" s="7">
        <f t="shared" si="1"/>
        <v>0</v>
      </c>
      <c r="K16" s="8"/>
    </row>
    <row r="17" spans="2:11" s="1" customFormat="1" ht="15" x14ac:dyDescent="0.25">
      <c r="B17" s="5"/>
      <c r="C17" s="6" t="s">
        <v>15</v>
      </c>
      <c r="D17" s="19">
        <v>98770870</v>
      </c>
      <c r="E17" s="19">
        <v>546066.17000000004</v>
      </c>
      <c r="F17" s="7">
        <f t="shared" si="0"/>
        <v>99316936.170000002</v>
      </c>
      <c r="G17" s="19">
        <v>99316936.170000002</v>
      </c>
      <c r="H17" s="19">
        <v>99316936.170000002</v>
      </c>
      <c r="I17" s="7">
        <f t="shared" si="1"/>
        <v>0</v>
      </c>
      <c r="K17" s="8"/>
    </row>
    <row r="18" spans="2:11" s="1" customFormat="1" ht="15" x14ac:dyDescent="0.25">
      <c r="B18" s="5"/>
      <c r="C18" s="6" t="s">
        <v>16</v>
      </c>
      <c r="D18" s="19">
        <v>69381012</v>
      </c>
      <c r="E18" s="19">
        <v>-1019563.61</v>
      </c>
      <c r="F18" s="7">
        <f t="shared" si="0"/>
        <v>68361448.390000001</v>
      </c>
      <c r="G18" s="19">
        <v>68361448.390000001</v>
      </c>
      <c r="H18" s="19">
        <v>68361448.390000001</v>
      </c>
      <c r="I18" s="7">
        <f t="shared" si="1"/>
        <v>0</v>
      </c>
      <c r="K18" s="8"/>
    </row>
    <row r="19" spans="2:11" s="1" customFormat="1" ht="15" x14ac:dyDescent="0.25">
      <c r="B19" s="5"/>
      <c r="C19" s="6" t="s">
        <v>17</v>
      </c>
      <c r="D19" s="19">
        <v>116013072</v>
      </c>
      <c r="E19" s="19">
        <v>-25383032.02</v>
      </c>
      <c r="F19" s="7">
        <f t="shared" si="0"/>
        <v>90630039.980000004</v>
      </c>
      <c r="G19" s="19">
        <v>90630039.980000004</v>
      </c>
      <c r="H19" s="19">
        <v>90630039.980000004</v>
      </c>
      <c r="I19" s="7">
        <f t="shared" si="1"/>
        <v>0</v>
      </c>
      <c r="K19" s="8"/>
    </row>
    <row r="20" spans="2:11" s="1" customFormat="1" ht="15" x14ac:dyDescent="0.25">
      <c r="B20" s="5"/>
      <c r="C20" s="6" t="s">
        <v>18</v>
      </c>
      <c r="D20" s="19">
        <v>5812191</v>
      </c>
      <c r="E20" s="19">
        <v>-1526523.7</v>
      </c>
      <c r="F20" s="7">
        <f t="shared" si="0"/>
        <v>4285667.3</v>
      </c>
      <c r="G20" s="19">
        <v>4285667.3</v>
      </c>
      <c r="H20" s="19">
        <v>4285667.3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11828673</v>
      </c>
      <c r="E21" s="19">
        <v>-1830452.03</v>
      </c>
      <c r="F21" s="7">
        <f t="shared" si="0"/>
        <v>9998220.9700000007</v>
      </c>
      <c r="G21" s="19">
        <v>9998220.9700000007</v>
      </c>
      <c r="H21" s="19">
        <v>9998220.9700000007</v>
      </c>
      <c r="I21" s="7">
        <f t="shared" si="1"/>
        <v>0</v>
      </c>
      <c r="K21" s="8"/>
    </row>
    <row r="22" spans="2:11" s="1" customFormat="1" x14ac:dyDescent="0.2">
      <c r="B22" s="27" t="s">
        <v>20</v>
      </c>
      <c r="C22" s="28"/>
      <c r="D22" s="4">
        <f>SUM(D23:D31)</f>
        <v>70075336</v>
      </c>
      <c r="E22" s="4">
        <f>SUM(E23:E31)</f>
        <v>76849023.75</v>
      </c>
      <c r="F22" s="4">
        <f t="shared" si="0"/>
        <v>146924359.75</v>
      </c>
      <c r="G22" s="4">
        <f>SUM(G23:G31)</f>
        <v>132871203.88</v>
      </c>
      <c r="H22" s="4">
        <f>SUM(H23:H31)</f>
        <v>132507783.24999999</v>
      </c>
      <c r="I22" s="4">
        <f t="shared" si="1"/>
        <v>14053155.870000005</v>
      </c>
      <c r="K22" s="8"/>
    </row>
    <row r="23" spans="2:11" s="1" customFormat="1" ht="24" x14ac:dyDescent="0.25">
      <c r="B23" s="5"/>
      <c r="C23" s="6" t="s">
        <v>21</v>
      </c>
      <c r="D23" s="19">
        <v>3777179</v>
      </c>
      <c r="E23" s="19">
        <v>231838.89</v>
      </c>
      <c r="F23" s="7">
        <f t="shared" si="0"/>
        <v>4009017.89</v>
      </c>
      <c r="G23" s="19">
        <v>4005277.27</v>
      </c>
      <c r="H23" s="19">
        <v>3970726.1</v>
      </c>
      <c r="I23" s="7">
        <f t="shared" si="1"/>
        <v>3740.6200000001118</v>
      </c>
      <c r="K23" s="8"/>
    </row>
    <row r="24" spans="2:11" s="1" customFormat="1" ht="15" x14ac:dyDescent="0.25">
      <c r="B24" s="5"/>
      <c r="C24" s="6" t="s">
        <v>22</v>
      </c>
      <c r="D24" s="19">
        <v>226497</v>
      </c>
      <c r="E24" s="19">
        <v>-100898.82</v>
      </c>
      <c r="F24" s="7">
        <f t="shared" si="0"/>
        <v>125598.18</v>
      </c>
      <c r="G24" s="19">
        <v>125598.18</v>
      </c>
      <c r="H24" s="19">
        <v>123780.93</v>
      </c>
      <c r="I24" s="7">
        <f t="shared" si="1"/>
        <v>0</v>
      </c>
      <c r="K24" s="8"/>
    </row>
    <row r="25" spans="2:11" s="1" customFormat="1" ht="15" x14ac:dyDescent="0.25">
      <c r="B25" s="5"/>
      <c r="C25" s="6" t="s">
        <v>23</v>
      </c>
      <c r="D25" s="19">
        <v>14182810</v>
      </c>
      <c r="E25" s="19">
        <v>43155379.759999998</v>
      </c>
      <c r="F25" s="7">
        <f t="shared" si="0"/>
        <v>57338189.759999998</v>
      </c>
      <c r="G25" s="19">
        <v>57338189.75</v>
      </c>
      <c r="H25" s="19">
        <v>57118834.259999998</v>
      </c>
      <c r="I25" s="7">
        <f t="shared" si="1"/>
        <v>9.9999979138374329E-3</v>
      </c>
      <c r="K25" s="8"/>
    </row>
    <row r="26" spans="2:11" s="1" customFormat="1" ht="15" x14ac:dyDescent="0.25">
      <c r="B26" s="5"/>
      <c r="C26" s="6" t="s">
        <v>24</v>
      </c>
      <c r="D26" s="19">
        <v>8940335</v>
      </c>
      <c r="E26" s="19">
        <v>15174394.779999999</v>
      </c>
      <c r="F26" s="7">
        <f t="shared" si="0"/>
        <v>24114729.780000001</v>
      </c>
      <c r="G26" s="19">
        <v>10198720.810000001</v>
      </c>
      <c r="H26" s="19">
        <v>10166790.68</v>
      </c>
      <c r="I26" s="7">
        <f t="shared" si="1"/>
        <v>13916008.970000001</v>
      </c>
      <c r="K26" s="8"/>
    </row>
    <row r="27" spans="2:11" s="1" customFormat="1" ht="15" x14ac:dyDescent="0.25">
      <c r="B27" s="5"/>
      <c r="C27" s="6" t="s">
        <v>25</v>
      </c>
      <c r="D27" s="19">
        <v>15057871</v>
      </c>
      <c r="E27" s="19">
        <v>9620283.0099999998</v>
      </c>
      <c r="F27" s="7">
        <f t="shared" si="0"/>
        <v>24678154.009999998</v>
      </c>
      <c r="G27" s="19">
        <v>24678154</v>
      </c>
      <c r="H27" s="19">
        <v>24648374.800000001</v>
      </c>
      <c r="I27" s="7">
        <f t="shared" si="1"/>
        <v>9.9999979138374329E-3</v>
      </c>
      <c r="K27" s="8"/>
    </row>
    <row r="28" spans="2:11" s="1" customFormat="1" ht="15" x14ac:dyDescent="0.25">
      <c r="B28" s="5"/>
      <c r="C28" s="6" t="s">
        <v>26</v>
      </c>
      <c r="D28" s="19">
        <v>20253005</v>
      </c>
      <c r="E28" s="19">
        <v>7784853.7599999998</v>
      </c>
      <c r="F28" s="7">
        <f t="shared" si="0"/>
        <v>28037858.759999998</v>
      </c>
      <c r="G28" s="19">
        <v>27904452.5</v>
      </c>
      <c r="H28" s="19">
        <v>27903878.149999999</v>
      </c>
      <c r="I28" s="7">
        <f t="shared" si="1"/>
        <v>133406.25999999791</v>
      </c>
      <c r="K28" s="8"/>
    </row>
    <row r="29" spans="2:11" s="1" customFormat="1" ht="15" x14ac:dyDescent="0.25">
      <c r="B29" s="5"/>
      <c r="C29" s="6" t="s">
        <v>27</v>
      </c>
      <c r="D29" s="19">
        <v>4552176</v>
      </c>
      <c r="E29" s="19">
        <v>7525.13</v>
      </c>
      <c r="F29" s="7">
        <f t="shared" si="0"/>
        <v>4559701.13</v>
      </c>
      <c r="G29" s="19">
        <v>4559701.13</v>
      </c>
      <c r="H29" s="19">
        <v>4559701.13</v>
      </c>
      <c r="I29" s="7">
        <f t="shared" si="1"/>
        <v>0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3085463</v>
      </c>
      <c r="E31" s="19">
        <v>975647.24</v>
      </c>
      <c r="F31" s="7">
        <f t="shared" si="0"/>
        <v>4061110.24</v>
      </c>
      <c r="G31" s="19">
        <v>4061110.24</v>
      </c>
      <c r="H31" s="19">
        <v>4015697.2</v>
      </c>
      <c r="I31" s="7">
        <f t="shared" si="1"/>
        <v>0</v>
      </c>
      <c r="K31" s="8"/>
    </row>
    <row r="32" spans="2:11" s="1" customFormat="1" x14ac:dyDescent="0.2">
      <c r="B32" s="27" t="s">
        <v>30</v>
      </c>
      <c r="C32" s="28"/>
      <c r="D32" s="4">
        <f>SUM(D33:D41)</f>
        <v>1097217067.5</v>
      </c>
      <c r="E32" s="4">
        <f>SUM(E33:E41)</f>
        <v>593166177.20000005</v>
      </c>
      <c r="F32" s="4">
        <f t="shared" si="0"/>
        <v>1690383244.7</v>
      </c>
      <c r="G32" s="4">
        <f>SUM(G33:G41)</f>
        <v>1386771691.47</v>
      </c>
      <c r="H32" s="4">
        <f>SUM(H33:H41)</f>
        <v>1286153888.5500002</v>
      </c>
      <c r="I32" s="4">
        <f t="shared" si="1"/>
        <v>303611553.23000002</v>
      </c>
      <c r="K32" s="8"/>
    </row>
    <row r="33" spans="2:11" s="1" customFormat="1" ht="15" x14ac:dyDescent="0.25">
      <c r="B33" s="5"/>
      <c r="C33" s="6" t="s">
        <v>31</v>
      </c>
      <c r="D33" s="19">
        <v>390199223</v>
      </c>
      <c r="E33" s="19">
        <v>112063550.55</v>
      </c>
      <c r="F33" s="7">
        <f t="shared" si="0"/>
        <v>502262773.55000001</v>
      </c>
      <c r="G33" s="19">
        <v>502262773.57999998</v>
      </c>
      <c r="H33" s="19">
        <v>464527202.94</v>
      </c>
      <c r="I33" s="7">
        <f t="shared" si="1"/>
        <v>-2.9999971389770508E-2</v>
      </c>
      <c r="K33" s="8"/>
    </row>
    <row r="34" spans="2:11" s="1" customFormat="1" ht="15" x14ac:dyDescent="0.25">
      <c r="B34" s="5"/>
      <c r="C34" s="6" t="s">
        <v>32</v>
      </c>
      <c r="D34" s="19">
        <v>3368622</v>
      </c>
      <c r="E34" s="19">
        <v>853014.82</v>
      </c>
      <c r="F34" s="7">
        <f t="shared" si="0"/>
        <v>4221636.82</v>
      </c>
      <c r="G34" s="19">
        <v>4221636.76</v>
      </c>
      <c r="H34" s="19">
        <v>4221636.76</v>
      </c>
      <c r="I34" s="7">
        <f t="shared" si="1"/>
        <v>6.0000000521540642E-2</v>
      </c>
      <c r="K34" s="8"/>
    </row>
    <row r="35" spans="2:11" s="1" customFormat="1" ht="15" x14ac:dyDescent="0.25">
      <c r="B35" s="5"/>
      <c r="C35" s="6" t="s">
        <v>33</v>
      </c>
      <c r="D35" s="19">
        <v>561158056.5</v>
      </c>
      <c r="E35" s="19">
        <v>276069608.80000001</v>
      </c>
      <c r="F35" s="7">
        <f t="shared" si="0"/>
        <v>837227665.29999995</v>
      </c>
      <c r="G35" s="19">
        <v>691404355.38999999</v>
      </c>
      <c r="H35" s="19">
        <v>648348708.57000005</v>
      </c>
      <c r="I35" s="7">
        <f t="shared" si="1"/>
        <v>145823309.90999997</v>
      </c>
      <c r="K35" s="8"/>
    </row>
    <row r="36" spans="2:11" s="1" customFormat="1" ht="15" x14ac:dyDescent="0.25">
      <c r="B36" s="5"/>
      <c r="C36" s="6" t="s">
        <v>34</v>
      </c>
      <c r="D36" s="19">
        <v>17129893</v>
      </c>
      <c r="E36" s="19">
        <v>4315912.05</v>
      </c>
      <c r="F36" s="7">
        <f t="shared" si="0"/>
        <v>21445805.050000001</v>
      </c>
      <c r="G36" s="19">
        <v>21445804.98</v>
      </c>
      <c r="H36" s="19">
        <v>21152405.969999999</v>
      </c>
      <c r="I36" s="7">
        <f t="shared" si="1"/>
        <v>7.0000000298023224E-2</v>
      </c>
      <c r="K36" s="8"/>
    </row>
    <row r="37" spans="2:11" s="1" customFormat="1" ht="24" x14ac:dyDescent="0.25">
      <c r="B37" s="5"/>
      <c r="C37" s="6" t="s">
        <v>35</v>
      </c>
      <c r="D37" s="19">
        <v>44478290</v>
      </c>
      <c r="E37" s="19">
        <v>41337956.57</v>
      </c>
      <c r="F37" s="7">
        <f t="shared" si="0"/>
        <v>85816246.569999993</v>
      </c>
      <c r="G37" s="19">
        <v>74688251.840000004</v>
      </c>
      <c r="H37" s="19">
        <v>74646694.450000003</v>
      </c>
      <c r="I37" s="7">
        <f t="shared" si="1"/>
        <v>11127994.729999989</v>
      </c>
      <c r="K37" s="8"/>
    </row>
    <row r="38" spans="2:11" s="1" customFormat="1" ht="15" x14ac:dyDescent="0.25">
      <c r="B38" s="5"/>
      <c r="C38" s="6" t="s">
        <v>36</v>
      </c>
      <c r="D38" s="19">
        <v>360000</v>
      </c>
      <c r="E38" s="19">
        <v>16455555.609999999</v>
      </c>
      <c r="F38" s="7">
        <f t="shared" si="0"/>
        <v>16815555.609999999</v>
      </c>
      <c r="G38" s="19">
        <v>16815553.129999999</v>
      </c>
      <c r="H38" s="19">
        <v>16815553.129999999</v>
      </c>
      <c r="I38" s="7">
        <f t="shared" si="1"/>
        <v>2.4800000004470348</v>
      </c>
      <c r="K38" s="8"/>
    </row>
    <row r="39" spans="2:11" s="1" customFormat="1" ht="15" x14ac:dyDescent="0.25">
      <c r="B39" s="5"/>
      <c r="C39" s="6" t="s">
        <v>37</v>
      </c>
      <c r="D39" s="19">
        <v>3768316</v>
      </c>
      <c r="E39" s="19">
        <v>-1983394.38</v>
      </c>
      <c r="F39" s="7">
        <f t="shared" si="0"/>
        <v>1784921.62</v>
      </c>
      <c r="G39" s="19">
        <v>1618218.87</v>
      </c>
      <c r="H39" s="19">
        <v>1613929.36</v>
      </c>
      <c r="I39" s="7">
        <f t="shared" si="1"/>
        <v>166702.75</v>
      </c>
      <c r="K39" s="8"/>
    </row>
    <row r="40" spans="2:11" s="1" customFormat="1" ht="15" x14ac:dyDescent="0.25">
      <c r="B40" s="5"/>
      <c r="C40" s="6" t="s">
        <v>38</v>
      </c>
      <c r="D40" s="19">
        <v>2376375</v>
      </c>
      <c r="E40" s="19">
        <v>728724.23</v>
      </c>
      <c r="F40" s="7">
        <f t="shared" si="0"/>
        <v>3105099.23</v>
      </c>
      <c r="G40" s="19">
        <v>3105099.23</v>
      </c>
      <c r="H40" s="19">
        <v>3102319.23</v>
      </c>
      <c r="I40" s="7">
        <f t="shared" si="1"/>
        <v>0</v>
      </c>
      <c r="K40" s="8"/>
    </row>
    <row r="41" spans="2:11" s="1" customFormat="1" ht="15" x14ac:dyDescent="0.25">
      <c r="B41" s="5"/>
      <c r="C41" s="6" t="s">
        <v>39</v>
      </c>
      <c r="D41" s="19">
        <v>74378292</v>
      </c>
      <c r="E41" s="19">
        <v>143325248.94999999</v>
      </c>
      <c r="F41" s="7">
        <f t="shared" si="0"/>
        <v>217703540.94999999</v>
      </c>
      <c r="G41" s="19">
        <v>71209997.689999998</v>
      </c>
      <c r="H41" s="19">
        <v>51725438.140000001</v>
      </c>
      <c r="I41" s="7">
        <f t="shared" si="1"/>
        <v>146493543.25999999</v>
      </c>
      <c r="K41" s="8"/>
    </row>
    <row r="42" spans="2:11" s="1" customFormat="1" x14ac:dyDescent="0.2">
      <c r="B42" s="27" t="s">
        <v>40</v>
      </c>
      <c r="C42" s="28"/>
      <c r="D42" s="4">
        <f>SUM(D43:D51)</f>
        <v>154469920</v>
      </c>
      <c r="E42" s="4">
        <f>SUM(E43:E51)</f>
        <v>4117176.6399999997</v>
      </c>
      <c r="F42" s="4">
        <f t="shared" si="0"/>
        <v>158587096.63999999</v>
      </c>
      <c r="G42" s="4">
        <f>SUM(G43:G51)</f>
        <v>158368051.22</v>
      </c>
      <c r="H42" s="4">
        <f>SUM(H43:H51)</f>
        <v>158368051.22</v>
      </c>
      <c r="I42" s="4">
        <f t="shared" si="1"/>
        <v>219045.41999998689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9469920</v>
      </c>
      <c r="E46" s="19">
        <v>2117212</v>
      </c>
      <c r="F46" s="7">
        <f t="shared" si="0"/>
        <v>11587132</v>
      </c>
      <c r="G46" s="19">
        <v>11437132</v>
      </c>
      <c r="H46" s="19">
        <v>11437132</v>
      </c>
      <c r="I46" s="7">
        <f t="shared" si="1"/>
        <v>150000</v>
      </c>
      <c r="K46" s="8"/>
    </row>
    <row r="47" spans="2:11" s="1" customFormat="1" ht="15" x14ac:dyDescent="0.25">
      <c r="B47" s="5"/>
      <c r="C47" s="6" t="s">
        <v>45</v>
      </c>
      <c r="D47" s="19">
        <v>145000000</v>
      </c>
      <c r="E47" s="19">
        <v>1999964.64</v>
      </c>
      <c r="F47" s="7">
        <f t="shared" si="0"/>
        <v>146999964.63999999</v>
      </c>
      <c r="G47" s="19">
        <v>146930919.22</v>
      </c>
      <c r="H47" s="19">
        <v>146930919.22</v>
      </c>
      <c r="I47" s="7">
        <f t="shared" si="1"/>
        <v>69045.419999986887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59780262</v>
      </c>
      <c r="E52" s="4">
        <f>SUM(E53:E61)</f>
        <v>92028634.569999993</v>
      </c>
      <c r="F52" s="4">
        <f t="shared" si="0"/>
        <v>151808896.56999999</v>
      </c>
      <c r="G52" s="4">
        <f>SUM(G53:G61)</f>
        <v>112193493.50999999</v>
      </c>
      <c r="H52" s="4">
        <f>SUM(H53:H61)</f>
        <v>112052819.98999998</v>
      </c>
      <c r="I52" s="4">
        <f t="shared" si="1"/>
        <v>39615403.060000002</v>
      </c>
      <c r="K52" s="8"/>
    </row>
    <row r="53" spans="2:11" s="1" customFormat="1" ht="15" x14ac:dyDescent="0.25">
      <c r="B53" s="5"/>
      <c r="C53" s="6" t="s">
        <v>51</v>
      </c>
      <c r="D53" s="19">
        <v>3649000</v>
      </c>
      <c r="E53" s="19">
        <v>39172.449999999997</v>
      </c>
      <c r="F53" s="7">
        <f t="shared" si="0"/>
        <v>3688172.45</v>
      </c>
      <c r="G53" s="19">
        <v>3688172.46</v>
      </c>
      <c r="H53" s="19">
        <v>3688172.46</v>
      </c>
      <c r="I53" s="7">
        <f t="shared" si="1"/>
        <v>-9.9999997764825821E-3</v>
      </c>
      <c r="K53" s="8"/>
    </row>
    <row r="54" spans="2:11" s="1" customFormat="1" ht="15" x14ac:dyDescent="0.25">
      <c r="B54" s="5"/>
      <c r="C54" s="6" t="s">
        <v>52</v>
      </c>
      <c r="D54" s="19">
        <v>0</v>
      </c>
      <c r="E54" s="19">
        <v>1330059.05</v>
      </c>
      <c r="F54" s="7">
        <f t="shared" si="0"/>
        <v>1330059.05</v>
      </c>
      <c r="G54" s="19">
        <v>1330059.05</v>
      </c>
      <c r="H54" s="19">
        <v>1330059.06</v>
      </c>
      <c r="I54" s="7">
        <f t="shared" si="1"/>
        <v>0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2246738.0499999998</v>
      </c>
      <c r="F55" s="7">
        <f t="shared" si="0"/>
        <v>2246738.0499999998</v>
      </c>
      <c r="G55" s="19">
        <v>2246738.0499999998</v>
      </c>
      <c r="H55" s="19">
        <v>2237440.0499999998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0</v>
      </c>
      <c r="E56" s="19">
        <v>70412505.819999993</v>
      </c>
      <c r="F56" s="7">
        <f t="shared" si="0"/>
        <v>70412505.819999993</v>
      </c>
      <c r="G56" s="19">
        <v>69160661.890000001</v>
      </c>
      <c r="H56" s="19">
        <v>69160661.890000001</v>
      </c>
      <c r="I56" s="7">
        <f t="shared" si="1"/>
        <v>1251843.9299999923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23039870</v>
      </c>
      <c r="E58" s="19">
        <v>44189787.380000003</v>
      </c>
      <c r="F58" s="7">
        <f t="shared" si="0"/>
        <v>67229657.379999995</v>
      </c>
      <c r="G58" s="19">
        <v>28866098.239999998</v>
      </c>
      <c r="H58" s="19">
        <v>28734722.710000001</v>
      </c>
      <c r="I58" s="7">
        <f t="shared" si="1"/>
        <v>38363559.140000001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33091392</v>
      </c>
      <c r="E61" s="19">
        <v>-26189628.18</v>
      </c>
      <c r="F61" s="7">
        <f t="shared" si="0"/>
        <v>6901763.8200000003</v>
      </c>
      <c r="G61" s="19">
        <v>6901763.8200000003</v>
      </c>
      <c r="H61" s="19">
        <v>6901763.8200000003</v>
      </c>
      <c r="I61" s="7">
        <f t="shared" si="1"/>
        <v>0</v>
      </c>
      <c r="K61" s="8"/>
    </row>
    <row r="62" spans="2:11" s="1" customFormat="1" x14ac:dyDescent="0.2">
      <c r="B62" s="27" t="s">
        <v>60</v>
      </c>
      <c r="C62" s="28"/>
      <c r="D62" s="4">
        <f>SUM(D63:D65)</f>
        <v>243198218</v>
      </c>
      <c r="E62" s="4">
        <f>SUM(E63:E65)</f>
        <v>335469931.14999998</v>
      </c>
      <c r="F62" s="4">
        <f t="shared" si="0"/>
        <v>578668149.14999998</v>
      </c>
      <c r="G62" s="4">
        <f>SUM(G63:G65)</f>
        <v>327308380.13</v>
      </c>
      <c r="H62" s="4">
        <f>SUM(H63:H65)</f>
        <v>327308380.25999999</v>
      </c>
      <c r="I62" s="4">
        <f t="shared" si="1"/>
        <v>251359769.01999998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243198218</v>
      </c>
      <c r="E64" s="19">
        <v>335469931.14999998</v>
      </c>
      <c r="F64" s="7">
        <f t="shared" si="0"/>
        <v>578668149.14999998</v>
      </c>
      <c r="G64" s="19">
        <v>327308380.13</v>
      </c>
      <c r="H64" s="19">
        <v>327308380.25999999</v>
      </c>
      <c r="I64" s="7">
        <f t="shared" si="1"/>
        <v>251359769.01999998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79198552.560000002</v>
      </c>
      <c r="F78" s="4">
        <f t="shared" ref="F78:F85" si="2">+D78+E78</f>
        <v>79198552.560000002</v>
      </c>
      <c r="G78" s="4">
        <f>SUM(G79:G85)</f>
        <v>79198552.560000002</v>
      </c>
      <c r="H78" s="4">
        <f>SUM(H79:H85)</f>
        <v>79198552.560000002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79198552.560000002</v>
      </c>
      <c r="F85" s="7">
        <f t="shared" si="2"/>
        <v>79198552.560000002</v>
      </c>
      <c r="G85" s="19">
        <v>79198552.560000002</v>
      </c>
      <c r="H85" s="19">
        <v>79198552.560000002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2178035409.5</v>
      </c>
      <c r="E86" s="12">
        <f t="shared" si="4"/>
        <v>1152933507.4200001</v>
      </c>
      <c r="F86" s="12">
        <f t="shared" si="4"/>
        <v>3330968916.9200001</v>
      </c>
      <c r="G86" s="12">
        <f t="shared" si="4"/>
        <v>2722109990.3200002</v>
      </c>
      <c r="H86" s="12">
        <f t="shared" si="4"/>
        <v>2620988093.3800006</v>
      </c>
      <c r="I86" s="12">
        <f t="shared" si="4"/>
        <v>608858926.5999999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2018-02-25T03:45:35Z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