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9 CEA                   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<sst xmlns="http://schemas.openxmlformats.org/spreadsheetml/2006/main" count="177" uniqueCount="97">
  <si>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</si>
  <si>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</si>
  <si>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</si>
  <si>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</si>
  <si>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</si>
  <si>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</si>
  <si>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</si>
  <si>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</si>
  <si>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</si>
  <si>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</si>
  <si>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</si>
  <si>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</si>
  <si>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</si>
  <si>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</si>
  <si>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</si>
  <si>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</si>
  <si>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</si>
  <si>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</si>
  <si>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</si>
  <si>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</si>
  <si>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</si>
  <si>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</si>
  <si>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</si>
  <si>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</si>
  <si>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</si>
  <si>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</si>
  <si>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</si>
  <si>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</si>
  <si>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</si>
  <si>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</si>
  <si>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</si>
  <si>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</si>
  <si>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</si>
  <si>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</si>
  <si>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</si>
  <si>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</si>
  <si>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</si>
  <si>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</si>
  <si>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</si>
  <si>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</si>
  <si>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</si>
  <si>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</si>
  <si>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</si>
  <si>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</si>
  <si>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</si>
  <si>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</si>
  <si>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</si>
  <si>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</si>
  <si>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</si>
  <si>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</si>
  <si>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</si>
  <si>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</si>
  <si>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</si>
  <si>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</si>
  <si>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</si>
  <si>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</si>
  <si>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</si>
  <si>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</si>
  <si>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</si>
  <si>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</si>
  <si>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</si>
  <si>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</si>
  <si>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</si>
  <si>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</si>
  <si>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</si>
  <si>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</si>
  <si>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</si>
  <si>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</si>
  <si>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</si>
  <si>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</si>
  <si>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</si>
  <si>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</si>
  <si>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</si>
  <si>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</si>
  <si>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</si>
  <si>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</si>
  <si>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</si>
  <si>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</si>
  <si>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</si>
  <si>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</si>
  <si>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</si>
  <si>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</si>
  <si>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</si>
  <si>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</si>
  <si>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</si>
  <si>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</si>
  <si>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</si>
  <si>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</si>
  <si>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</si>
  <si>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</si>
  <si>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</si>
  <si>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</si>
  <si>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</si>
  <si>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</si>
  <si>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</si>
  <si>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</si>
  <si>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Comisión Estatal de 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</si>
</sst>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2178035409.5</v>
      </c>
      <c r="E15" s="18">
        <f>+E16+E24+E34+E44+E54+E64+E68+E76+E80</f>
        <v>835487431.31000018</v>
      </c>
      <c r="F15" s="19">
        <f>+F16+F24+F34+F44+F54+F64+F68+F76+F80</f>
        <v>3013522840.8099999</v>
      </c>
      <c r="G15" s="20">
        <f>+G16+G24+G34+G44+G54+G64+G68+G76+G80</f>
        <v>2520041469.0699997</v>
      </c>
      <c r="H15" s="20">
        <f>+H16+H24+H34+H44+H54+H64+H68+H76+H80</f>
        <v>2418919572.0599999</v>
      </c>
      <c r="I15" s="20">
        <f>+F15-G15</f>
        <v>493481371.74000025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553294606</v>
      </c>
      <c r="E16" s="23">
        <f>SUM(E17:E23)</f>
        <v>-27895988.449999999</v>
      </c>
      <c r="F16" s="24">
        <f>SUM(F17:F23)</f>
        <v>525398617.55000007</v>
      </c>
      <c r="G16" s="25">
        <f>SUM(G17:G23)</f>
        <v>525398617.55000007</v>
      </c>
      <c r="H16" s="24">
        <f>SUM(H17:H23)</f>
        <v>525398617.55000007</v>
      </c>
      <c r="I16" s="25">
        <f t="shared" ref="I16:I79" si="0">+F16-G16</f>
        <v>0</v>
      </c>
      <c r="J16" s="22"/>
    </row>
    <row r="17" spans="1:10" ht="15" x14ac:dyDescent="0.25">
      <c r="B17" s="27" t="s">
        <v>16</v>
      </c>
      <c r="C17" s="28"/>
      <c r="D17" s="102">
        <v>234422340</v>
      </c>
      <c r="E17" s="102">
        <v>-2373882.8199999998</v>
      </c>
      <c r="F17" s="30">
        <f t="shared" ref="F17:F23" si="1">+D17+E17</f>
        <v>232048457.18000001</v>
      </c>
      <c r="G17" s="102">
        <v>232048457.18000001</v>
      </c>
      <c r="H17" s="102">
        <v>232048457.18000001</v>
      </c>
      <c r="I17" s="31">
        <f t="shared" si="0"/>
        <v>0</v>
      </c>
    </row>
    <row r="18" spans="1:10" ht="15" x14ac:dyDescent="0.25">
      <c r="B18" s="27" t="s">
        <v>17</v>
      </c>
      <c r="C18" s="28"/>
      <c r="D18" s="102">
        <v>17066448</v>
      </c>
      <c r="E18" s="102">
        <v>3691399.56</v>
      </c>
      <c r="F18" s="30">
        <f t="shared" si="1"/>
        <v>20757847.559999999</v>
      </c>
      <c r="G18" s="102">
        <v>20757847.559999999</v>
      </c>
      <c r="H18" s="102">
        <v>20757847.559999999</v>
      </c>
      <c r="I18" s="31">
        <f t="shared" si="0"/>
        <v>0</v>
      </c>
    </row>
    <row r="19" spans="1:10" ht="15" x14ac:dyDescent="0.25">
      <c r="B19" s="27" t="s">
        <v>18</v>
      </c>
      <c r="C19" s="28"/>
      <c r="D19" s="102">
        <v>98770870</v>
      </c>
      <c r="E19" s="102">
        <v>546066.17000000004</v>
      </c>
      <c r="F19" s="30">
        <f t="shared" si="1"/>
        <v>99316936.170000002</v>
      </c>
      <c r="G19" s="102">
        <v>99316936.170000002</v>
      </c>
      <c r="H19" s="102">
        <v>99316936.170000002</v>
      </c>
      <c r="I19" s="31">
        <f t="shared" si="0"/>
        <v>0</v>
      </c>
    </row>
    <row r="20" spans="1:10" ht="15" x14ac:dyDescent="0.25">
      <c r="B20" s="27" t="s">
        <v>19</v>
      </c>
      <c r="C20" s="28"/>
      <c r="D20" s="102">
        <v>69381012</v>
      </c>
      <c r="E20" s="102">
        <v>-1019563.61</v>
      </c>
      <c r="F20" s="30">
        <f t="shared" si="1"/>
        <v>68361448.390000001</v>
      </c>
      <c r="G20" s="102">
        <v>68361448.390000001</v>
      </c>
      <c r="H20" s="102">
        <v>68361448.390000001</v>
      </c>
      <c r="I20" s="31">
        <f t="shared" si="0"/>
        <v>0</v>
      </c>
    </row>
    <row r="21" spans="1:10" ht="15" x14ac:dyDescent="0.25">
      <c r="B21" s="27" t="s">
        <v>20</v>
      </c>
      <c r="C21" s="28"/>
      <c r="D21" s="102">
        <v>116013072</v>
      </c>
      <c r="E21" s="102">
        <v>-25383032.02</v>
      </c>
      <c r="F21" s="30">
        <f t="shared" si="1"/>
        <v>90630039.980000004</v>
      </c>
      <c r="G21" s="102">
        <v>90630039.980000004</v>
      </c>
      <c r="H21" s="102">
        <v>90630039.980000004</v>
      </c>
      <c r="I21" s="31">
        <f t="shared" si="0"/>
        <v>0</v>
      </c>
    </row>
    <row r="22" spans="1:10" ht="15" x14ac:dyDescent="0.25">
      <c r="B22" s="32" t="s">
        <v>21</v>
      </c>
      <c r="C22" s="33"/>
      <c r="D22" s="102">
        <v>5812191</v>
      </c>
      <c r="E22" s="102">
        <v>-1526523.7</v>
      </c>
      <c r="F22" s="30">
        <f t="shared" si="1"/>
        <v>4285667.3</v>
      </c>
      <c r="G22" s="102">
        <v>4285667.3</v>
      </c>
      <c r="H22" s="102">
        <v>4285667.3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11828673</v>
      </c>
      <c r="E23" s="102">
        <v>-1830452.03</v>
      </c>
      <c r="F23" s="30">
        <f t="shared" si="1"/>
        <v>9998220.9700000007</v>
      </c>
      <c r="G23" s="102">
        <v>9998220.9700000007</v>
      </c>
      <c r="H23" s="102">
        <v>9998220.9700000007</v>
      </c>
      <c r="I23" s="31">
        <f t="shared" si="0"/>
        <v>0</v>
      </c>
    </row>
    <row r="24" spans="1:10" s="36" customFormat="1" x14ac:dyDescent="0.2">
      <c r="A24" s="22"/>
      <c r="B24" s="34" t="s">
        <v>23</v>
      </c>
      <c r="C24" s="35"/>
      <c r="D24" s="23">
        <f>SUM(D25:D33)</f>
        <v>70075336</v>
      </c>
      <c r="E24" s="23">
        <f>SUM(E25:E33)</f>
        <v>72905371.929999992</v>
      </c>
      <c r="F24" s="24">
        <f>SUM(F25:F33)</f>
        <v>142980707.93000001</v>
      </c>
      <c r="G24" s="25">
        <f>SUM(G25:G33)</f>
        <v>129013719.03999999</v>
      </c>
      <c r="H24" s="24">
        <f>SUM(H25:H33)</f>
        <v>128650298.41000001</v>
      </c>
      <c r="I24" s="25">
        <f>+F24-G24</f>
        <v>13966988.890000015</v>
      </c>
      <c r="J24" s="22"/>
    </row>
    <row r="25" spans="1:10" ht="15" x14ac:dyDescent="0.25">
      <c r="B25" s="27" t="s">
        <v>24</v>
      </c>
      <c r="C25" s="28"/>
      <c r="D25" s="102">
        <v>3777179</v>
      </c>
      <c r="E25" s="102">
        <v>222095.4</v>
      </c>
      <c r="F25" s="30">
        <f t="shared" ref="F25:F33" si="2">+D25+E25</f>
        <v>3999274.4</v>
      </c>
      <c r="G25" s="102">
        <v>3999274.39</v>
      </c>
      <c r="H25" s="102">
        <v>3964723.22</v>
      </c>
      <c r="I25" s="31">
        <f t="shared" si="0"/>
        <v>9.9999997764825821E-3</v>
      </c>
    </row>
    <row r="26" spans="1:10" ht="15" x14ac:dyDescent="0.25">
      <c r="B26" s="27" t="s">
        <v>25</v>
      </c>
      <c r="C26" s="28"/>
      <c r="D26" s="102">
        <v>226497</v>
      </c>
      <c r="E26" s="102">
        <v>-100898.82</v>
      </c>
      <c r="F26" s="30">
        <f t="shared" si="2"/>
        <v>125598.18</v>
      </c>
      <c r="G26" s="102">
        <v>125598.18</v>
      </c>
      <c r="H26" s="102">
        <v>123780.93</v>
      </c>
      <c r="I26" s="31">
        <f t="shared" si="0"/>
        <v>0</v>
      </c>
    </row>
    <row r="27" spans="1:10" ht="15" x14ac:dyDescent="0.25">
      <c r="B27" s="109" t="s">
        <v>26</v>
      </c>
      <c r="C27" s="110"/>
      <c r="D27" s="102">
        <v>14182810</v>
      </c>
      <c r="E27" s="102">
        <v>39743179.759999998</v>
      </c>
      <c r="F27" s="30">
        <f t="shared" si="2"/>
        <v>53925989.759999998</v>
      </c>
      <c r="G27" s="102">
        <v>53925989.75</v>
      </c>
      <c r="H27" s="102">
        <v>53706634.259999998</v>
      </c>
      <c r="I27" s="31">
        <f t="shared" si="0"/>
        <v>9.9999979138374329E-3</v>
      </c>
    </row>
    <row r="28" spans="1:10" ht="15" x14ac:dyDescent="0.25">
      <c r="B28" s="27" t="s">
        <v>27</v>
      </c>
      <c r="C28" s="28"/>
      <c r="D28" s="102">
        <v>8940335</v>
      </c>
      <c r="E28" s="102">
        <v>15174394.779999999</v>
      </c>
      <c r="F28" s="30">
        <f t="shared" si="2"/>
        <v>24114729.780000001</v>
      </c>
      <c r="G28" s="102">
        <v>10198720.810000001</v>
      </c>
      <c r="H28" s="102">
        <v>10166790.68</v>
      </c>
      <c r="I28" s="31">
        <f t="shared" si="0"/>
        <v>13916008.970000001</v>
      </c>
    </row>
    <row r="29" spans="1:10" ht="15" x14ac:dyDescent="0.25">
      <c r="B29" s="109" t="s">
        <v>28</v>
      </c>
      <c r="C29" s="110"/>
      <c r="D29" s="102">
        <v>15057871</v>
      </c>
      <c r="E29" s="102">
        <v>9181400.4700000007</v>
      </c>
      <c r="F29" s="30">
        <f t="shared" si="2"/>
        <v>24239271.469999999</v>
      </c>
      <c r="G29" s="102">
        <v>24239271.460000001</v>
      </c>
      <c r="H29" s="102">
        <v>24209492.260000002</v>
      </c>
      <c r="I29" s="31">
        <f t="shared" si="0"/>
        <v>9.9999979138374329E-3</v>
      </c>
    </row>
    <row r="30" spans="1:10" ht="15" x14ac:dyDescent="0.25">
      <c r="B30" s="27" t="s">
        <v>29</v>
      </c>
      <c r="C30" s="28"/>
      <c r="D30" s="102">
        <v>20253005</v>
      </c>
      <c r="E30" s="102">
        <v>7702027.9699999997</v>
      </c>
      <c r="F30" s="30">
        <f t="shared" si="2"/>
        <v>27955032.969999999</v>
      </c>
      <c r="G30" s="102">
        <v>27904053.079999998</v>
      </c>
      <c r="H30" s="102">
        <v>27903478.73</v>
      </c>
      <c r="I30" s="31">
        <f t="shared" si="0"/>
        <v>50979.890000000596</v>
      </c>
    </row>
    <row r="31" spans="1:10" ht="15" x14ac:dyDescent="0.25">
      <c r="B31" s="109" t="s">
        <v>30</v>
      </c>
      <c r="C31" s="110"/>
      <c r="D31" s="102">
        <v>4552176</v>
      </c>
      <c r="E31" s="102">
        <v>7525.13</v>
      </c>
      <c r="F31" s="30">
        <f t="shared" si="2"/>
        <v>4559701.13</v>
      </c>
      <c r="G31" s="102">
        <v>4559701.13</v>
      </c>
      <c r="H31" s="102">
        <v>4559701.13</v>
      </c>
      <c r="I31" s="31">
        <f t="shared" si="0"/>
        <v>0</v>
      </c>
    </row>
    <row r="32" spans="1:10" ht="15" x14ac:dyDescent="0.25">
      <c r="B32" s="27" t="s">
        <v>31</v>
      </c>
      <c r="C32" s="28"/>
      <c r="D32" s="102">
        <v>0</v>
      </c>
      <c r="E32" s="102">
        <v>0</v>
      </c>
      <c r="F32" s="30">
        <f t="shared" si="2"/>
        <v>0</v>
      </c>
      <c r="G32" s="102">
        <v>0</v>
      </c>
      <c r="H32" s="102">
        <v>0</v>
      </c>
      <c r="I32" s="31">
        <f t="shared" si="0"/>
        <v>0</v>
      </c>
    </row>
    <row r="33" spans="1:10" ht="15" x14ac:dyDescent="0.25">
      <c r="B33" s="27" t="s">
        <v>32</v>
      </c>
      <c r="C33" s="28"/>
      <c r="D33" s="102">
        <v>3085463</v>
      </c>
      <c r="E33" s="102">
        <v>975647.24</v>
      </c>
      <c r="F33" s="30">
        <f t="shared" si="2"/>
        <v>4061110.24</v>
      </c>
      <c r="G33" s="102">
        <v>4061110.24</v>
      </c>
      <c r="H33" s="102">
        <v>4015697.2</v>
      </c>
      <c r="I33" s="31">
        <f t="shared" si="0"/>
        <v>0</v>
      </c>
    </row>
    <row r="34" spans="1:10" s="36" customFormat="1" x14ac:dyDescent="0.2">
      <c r="A34" s="22"/>
      <c r="B34" s="34" t="s">
        <v>33</v>
      </c>
      <c r="C34" s="35"/>
      <c r="D34" s="23">
        <f>SUM(D35:D43)</f>
        <v>1097217067.5</v>
      </c>
      <c r="E34" s="23">
        <f>SUM(E35:E43)</f>
        <v>558797334.72000003</v>
      </c>
      <c r="F34" s="24">
        <f>SUM(F35:F43)</f>
        <v>1656014402.2200003</v>
      </c>
      <c r="G34" s="25">
        <f>SUM(G35:G43)</f>
        <v>1367998096.76</v>
      </c>
      <c r="H34" s="24">
        <f>SUM(H35:H43)</f>
        <v>1267380293.8299999</v>
      </c>
      <c r="I34" s="25">
        <f t="shared" si="0"/>
        <v>288016305.46000028</v>
      </c>
      <c r="J34" s="22"/>
    </row>
    <row r="35" spans="1:10" ht="15" x14ac:dyDescent="0.25">
      <c r="B35" s="27" t="s">
        <v>34</v>
      </c>
      <c r="C35" s="28"/>
      <c r="D35" s="102">
        <v>390199223</v>
      </c>
      <c r="E35" s="102">
        <v>112063550.55</v>
      </c>
      <c r="F35" s="30">
        <f t="shared" ref="F35:F43" si="3">+D35+E35</f>
        <v>502262773.55000001</v>
      </c>
      <c r="G35" s="102">
        <v>502262773.57999998</v>
      </c>
      <c r="H35" s="102">
        <v>464527202.94</v>
      </c>
      <c r="I35" s="31">
        <f t="shared" si="0"/>
        <v>-2.9999971389770508E-2</v>
      </c>
    </row>
    <row r="36" spans="1:10" ht="15" x14ac:dyDescent="0.25">
      <c r="B36" s="109" t="s">
        <v>35</v>
      </c>
      <c r="C36" s="110"/>
      <c r="D36" s="102">
        <v>3368622</v>
      </c>
      <c r="E36" s="102">
        <v>853014.82</v>
      </c>
      <c r="F36" s="30">
        <f t="shared" si="3"/>
        <v>4221636.82</v>
      </c>
      <c r="G36" s="102">
        <v>4221636.76</v>
      </c>
      <c r="H36" s="102">
        <v>4221636.76</v>
      </c>
      <c r="I36" s="31">
        <f t="shared" si="0"/>
        <v>6.0000000521540642E-2</v>
      </c>
    </row>
    <row r="37" spans="1:10" ht="15" x14ac:dyDescent="0.25">
      <c r="B37" s="27" t="s">
        <v>36</v>
      </c>
      <c r="C37" s="28"/>
      <c r="D37" s="102">
        <v>561158056.5</v>
      </c>
      <c r="E37" s="102">
        <v>242538870.81999999</v>
      </c>
      <c r="F37" s="30">
        <f t="shared" si="3"/>
        <v>803696927.31999993</v>
      </c>
      <c r="G37" s="102">
        <v>673288512.67999995</v>
      </c>
      <c r="H37" s="102">
        <v>630232865.85000002</v>
      </c>
      <c r="I37" s="31">
        <f t="shared" si="0"/>
        <v>130408414.63999999</v>
      </c>
    </row>
    <row r="38" spans="1:10" ht="15" x14ac:dyDescent="0.25">
      <c r="B38" s="27" t="s">
        <v>37</v>
      </c>
      <c r="C38" s="28"/>
      <c r="D38" s="102">
        <v>17129893</v>
      </c>
      <c r="E38" s="102">
        <v>4315912.05</v>
      </c>
      <c r="F38" s="30">
        <f t="shared" si="3"/>
        <v>21445805.050000001</v>
      </c>
      <c r="G38" s="102">
        <v>21445804.98</v>
      </c>
      <c r="H38" s="102">
        <v>21152405.969999999</v>
      </c>
      <c r="I38" s="31">
        <f t="shared" si="0"/>
        <v>7.0000000298023224E-2</v>
      </c>
    </row>
    <row r="39" spans="1:10" ht="15" x14ac:dyDescent="0.25">
      <c r="B39" s="27" t="s">
        <v>38</v>
      </c>
      <c r="C39" s="28"/>
      <c r="D39" s="102">
        <v>44478290</v>
      </c>
      <c r="E39" s="102">
        <v>41206589.119999997</v>
      </c>
      <c r="F39" s="30">
        <f t="shared" si="3"/>
        <v>85684879.120000005</v>
      </c>
      <c r="G39" s="102">
        <v>74645108.680000007</v>
      </c>
      <c r="H39" s="102">
        <v>74603551.290000007</v>
      </c>
      <c r="I39" s="31">
        <f t="shared" si="0"/>
        <v>11039770.439999998</v>
      </c>
    </row>
    <row r="40" spans="1:10" ht="15" x14ac:dyDescent="0.25">
      <c r="B40" s="27" t="s">
        <v>39</v>
      </c>
      <c r="C40" s="28"/>
      <c r="D40" s="102">
        <v>360000</v>
      </c>
      <c r="E40" s="102">
        <v>15976643.800000001</v>
      </c>
      <c r="F40" s="30">
        <f t="shared" si="3"/>
        <v>16336643.800000001</v>
      </c>
      <c r="G40" s="102">
        <v>16336642.560000001</v>
      </c>
      <c r="H40" s="102">
        <v>16336642.560000001</v>
      </c>
      <c r="I40" s="31">
        <f t="shared" si="0"/>
        <v>1.2400000002235174</v>
      </c>
    </row>
    <row r="41" spans="1:10" ht="15" x14ac:dyDescent="0.25">
      <c r="B41" s="27" t="s">
        <v>40</v>
      </c>
      <c r="C41" s="28"/>
      <c r="D41" s="102">
        <v>3768316</v>
      </c>
      <c r="E41" s="102">
        <v>-2209184.62</v>
      </c>
      <c r="F41" s="30">
        <f t="shared" si="3"/>
        <v>1559131.38</v>
      </c>
      <c r="G41" s="102">
        <v>1484555.6</v>
      </c>
      <c r="H41" s="102">
        <v>1480266.09</v>
      </c>
      <c r="I41" s="31">
        <f t="shared" si="0"/>
        <v>74575.779999999795</v>
      </c>
    </row>
    <row r="42" spans="1:10" ht="15" x14ac:dyDescent="0.25">
      <c r="B42" s="27" t="s">
        <v>41</v>
      </c>
      <c r="C42" s="28"/>
      <c r="D42" s="102">
        <v>2376375</v>
      </c>
      <c r="E42" s="102">
        <v>728724.23</v>
      </c>
      <c r="F42" s="30">
        <f t="shared" si="3"/>
        <v>3105099.23</v>
      </c>
      <c r="G42" s="102">
        <v>3105099.23</v>
      </c>
      <c r="H42" s="102">
        <v>3102319.23</v>
      </c>
      <c r="I42" s="31">
        <f t="shared" si="0"/>
        <v>0</v>
      </c>
    </row>
    <row r="43" spans="1:10" ht="15" x14ac:dyDescent="0.25">
      <c r="B43" s="27" t="s">
        <v>42</v>
      </c>
      <c r="C43" s="28"/>
      <c r="D43" s="102">
        <v>74378292</v>
      </c>
      <c r="E43" s="102">
        <v>143323213.94999999</v>
      </c>
      <c r="F43" s="30">
        <f t="shared" si="3"/>
        <v>217701505.94999999</v>
      </c>
      <c r="G43" s="102">
        <v>71207962.689999998</v>
      </c>
      <c r="H43" s="102">
        <v>51723403.140000001</v>
      </c>
      <c r="I43" s="31">
        <f t="shared" si="0"/>
        <v>146493543.25999999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154469920</v>
      </c>
      <c r="E44" s="37">
        <f>+E45+E46+E47+E48+E49+E50+E51+E52+E53</f>
        <v>4117176.6399999997</v>
      </c>
      <c r="F44" s="38">
        <f>+F45+F46+F47+F48+F49+F50+F51+F52+F53</f>
        <v>158587096.63999999</v>
      </c>
      <c r="G44" s="38">
        <f>+G45+G46+G47+G48+G49+G50+G51+G52+G53</f>
        <v>158368051.22</v>
      </c>
      <c r="H44" s="38">
        <f>+H45+H46+H47+H48+H49+H50+H51+H52+H53</f>
        <v>158368051.22</v>
      </c>
      <c r="I44" s="25">
        <f>+F44-G44</f>
        <v>219045.41999998689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9469920</v>
      </c>
      <c r="E48" s="102">
        <v>2117212</v>
      </c>
      <c r="F48" s="30">
        <f t="shared" si="4"/>
        <v>11587132</v>
      </c>
      <c r="G48" s="102">
        <v>11437132</v>
      </c>
      <c r="H48" s="102">
        <v>11437132</v>
      </c>
      <c r="I48" s="31">
        <f t="shared" si="0"/>
        <v>150000</v>
      </c>
    </row>
    <row r="49" spans="1:10" ht="15" x14ac:dyDescent="0.25">
      <c r="B49" s="27" t="s">
        <v>48</v>
      </c>
      <c r="C49" s="28"/>
      <c r="D49" s="102">
        <v>145000000</v>
      </c>
      <c r="E49" s="102">
        <v>1999964.64</v>
      </c>
      <c r="F49" s="30">
        <f t="shared" si="4"/>
        <v>146999964.63999999</v>
      </c>
      <c r="G49" s="102">
        <v>146930919.22</v>
      </c>
      <c r="H49" s="102">
        <v>146930919.22</v>
      </c>
      <c r="I49" s="31">
        <f t="shared" si="0"/>
        <v>69045.419999986887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0</v>
      </c>
      <c r="F52" s="30">
        <f t="shared" si="4"/>
        <v>0</v>
      </c>
      <c r="G52" s="102">
        <v>0</v>
      </c>
      <c r="H52" s="102">
        <v>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59780262</v>
      </c>
      <c r="E54" s="39">
        <f>SUM(E55:E63)</f>
        <v>72976143.710000008</v>
      </c>
      <c r="F54" s="40">
        <f>SUM(F55:F63)</f>
        <v>132756405.70999998</v>
      </c>
      <c r="G54" s="41">
        <f>SUM(G55:G63)</f>
        <v>93141002.650000006</v>
      </c>
      <c r="H54" s="40">
        <f>SUM(H55:H63)</f>
        <v>93000329.129999995</v>
      </c>
      <c r="I54" s="25">
        <f t="shared" si="0"/>
        <v>39615403.059999973</v>
      </c>
      <c r="J54" s="22"/>
    </row>
    <row r="55" spans="1:10" ht="15" x14ac:dyDescent="0.25">
      <c r="B55" s="109" t="s">
        <v>54</v>
      </c>
      <c r="C55" s="110"/>
      <c r="D55" s="102">
        <v>3649000</v>
      </c>
      <c r="E55" s="102">
        <v>34781.300000000003</v>
      </c>
      <c r="F55" s="30">
        <f t="shared" ref="F55:F63" si="5">+D55+E55</f>
        <v>3683781.3</v>
      </c>
      <c r="G55" s="102">
        <v>3683781.31</v>
      </c>
      <c r="H55" s="102">
        <v>3683781.31</v>
      </c>
      <c r="I55" s="31">
        <f t="shared" si="0"/>
        <v>-1.0000000242143869E-2</v>
      </c>
    </row>
    <row r="56" spans="1:10" ht="15" x14ac:dyDescent="0.25">
      <c r="B56" s="27" t="s">
        <v>55</v>
      </c>
      <c r="C56" s="28"/>
      <c r="D56" s="102">
        <v>0</v>
      </c>
      <c r="E56" s="102">
        <v>1252599.3400000001</v>
      </c>
      <c r="F56" s="30">
        <f t="shared" si="5"/>
        <v>1252599.3400000001</v>
      </c>
      <c r="G56" s="102">
        <v>1252599.3400000001</v>
      </c>
      <c r="H56" s="102">
        <v>1252599.3500000001</v>
      </c>
      <c r="I56" s="31">
        <f t="shared" si="0"/>
        <v>0</v>
      </c>
    </row>
    <row r="57" spans="1:10" ht="15" x14ac:dyDescent="0.25">
      <c r="B57" s="27" t="s">
        <v>56</v>
      </c>
      <c r="C57" s="28"/>
      <c r="D57" s="102">
        <v>0</v>
      </c>
      <c r="E57" s="102">
        <v>2246738.0499999998</v>
      </c>
      <c r="F57" s="30">
        <f t="shared" si="5"/>
        <v>2246738.0499999998</v>
      </c>
      <c r="G57" s="102">
        <v>2246738.0499999998</v>
      </c>
      <c r="H57" s="102">
        <v>2237440.0499999998</v>
      </c>
      <c r="I57" s="31">
        <f t="shared" si="0"/>
        <v>0</v>
      </c>
    </row>
    <row r="58" spans="1:10" ht="15" x14ac:dyDescent="0.25">
      <c r="B58" s="109" t="s">
        <v>57</v>
      </c>
      <c r="C58" s="110"/>
      <c r="D58" s="102">
        <v>0</v>
      </c>
      <c r="E58" s="102">
        <v>51441865.82</v>
      </c>
      <c r="F58" s="30">
        <f t="shared" si="5"/>
        <v>51441865.82</v>
      </c>
      <c r="G58" s="102">
        <v>50190021.890000001</v>
      </c>
      <c r="H58" s="102">
        <v>50190021.890000001</v>
      </c>
      <c r="I58" s="31">
        <f t="shared" si="0"/>
        <v>1251843.9299999997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23039870</v>
      </c>
      <c r="E60" s="102">
        <v>44189787.380000003</v>
      </c>
      <c r="F60" s="30">
        <f t="shared" si="5"/>
        <v>67229657.379999995</v>
      </c>
      <c r="G60" s="102">
        <v>28866098.239999998</v>
      </c>
      <c r="H60" s="102">
        <v>28734722.710000001</v>
      </c>
      <c r="I60" s="31">
        <f t="shared" si="0"/>
        <v>38363559.140000001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33091392</v>
      </c>
      <c r="E63" s="102">
        <v>-26189628.18</v>
      </c>
      <c r="F63" s="30">
        <f t="shared" si="5"/>
        <v>6901763.8200000003</v>
      </c>
      <c r="G63" s="102">
        <v>6901763.8200000003</v>
      </c>
      <c r="H63" s="102">
        <v>6901763.8200000003</v>
      </c>
      <c r="I63" s="31">
        <f t="shared" si="0"/>
        <v>0</v>
      </c>
    </row>
    <row r="64" spans="1:10" s="36" customFormat="1" x14ac:dyDescent="0.2">
      <c r="A64" s="22"/>
      <c r="B64" s="34" t="s">
        <v>63</v>
      </c>
      <c r="C64" s="35"/>
      <c r="D64" s="23">
        <f>SUM(D65:D67)</f>
        <v>243198218</v>
      </c>
      <c r="E64" s="23">
        <f>SUM(E65:E67)</f>
        <v>75388840.200000003</v>
      </c>
      <c r="F64" s="24">
        <f>SUM(F65:F67)</f>
        <v>318587058.19999999</v>
      </c>
      <c r="G64" s="25">
        <f>SUM(G65:G67)</f>
        <v>166923429.28999999</v>
      </c>
      <c r="H64" s="24">
        <f>SUM(H65:H67)</f>
        <v>166923429.36000001</v>
      </c>
      <c r="I64" s="25">
        <f t="shared" si="0"/>
        <v>151663628.91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0</v>
      </c>
      <c r="F65" s="30">
        <f>+D65+E65</f>
        <v>0</v>
      </c>
      <c r="G65" s="102">
        <v>0</v>
      </c>
      <c r="H65" s="102">
        <v>0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243198218</v>
      </c>
      <c r="E66" s="102">
        <v>75388840.200000003</v>
      </c>
      <c r="F66" s="30">
        <f>+D66+E66</f>
        <v>318587058.19999999</v>
      </c>
      <c r="G66" s="102">
        <v>166923429.28999999</v>
      </c>
      <c r="H66" s="102">
        <v>166923429.36000001</v>
      </c>
      <c r="I66" s="31">
        <f t="shared" si="0"/>
        <v>151663628.91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79198552.560000002</v>
      </c>
      <c r="F80" s="44">
        <f>SUM(F81:F87)</f>
        <v>79198552.560000002</v>
      </c>
      <c r="G80" s="44">
        <f>SUM(G81:G87)</f>
        <v>79198552.560000002</v>
      </c>
      <c r="H80" s="44">
        <f>SUM(H81:H87)</f>
        <v>79198552.560000002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79198552.560000002</v>
      </c>
      <c r="F87" s="30">
        <f t="shared" si="8"/>
        <v>79198552.560000002</v>
      </c>
      <c r="G87" s="102">
        <v>79198552.560000002</v>
      </c>
      <c r="H87" s="102">
        <v>79198552.560000002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0</v>
      </c>
      <c r="E106" s="43">
        <f>+E107+E115+E125+E135+E145+E155+E159+E167+E171</f>
        <v>317446076.11000001</v>
      </c>
      <c r="F106" s="44">
        <f>+F107+F115+F125+F135+F145+F155+F159+F167+F171</f>
        <v>317446076.11000001</v>
      </c>
      <c r="G106" s="45">
        <f>+G107+G115+G125+G135+G145+G155+G159+G167+G171</f>
        <v>202068521.25</v>
      </c>
      <c r="H106" s="44">
        <f>+H107+H115+H125+H135+H145+H155+H159+H167+H171</f>
        <v>202068521.31999999</v>
      </c>
      <c r="I106" s="25">
        <f>+F106-G106</f>
        <v>115377554.86000001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0</v>
      </c>
      <c r="E108" s="102">
        <v>0</v>
      </c>
      <c r="F108" s="30">
        <f t="shared" ref="F108:F114" si="10">+D108+E108</f>
        <v>0</v>
      </c>
      <c r="G108" s="102">
        <v>0</v>
      </c>
      <c r="H108" s="102">
        <v>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0</v>
      </c>
      <c r="E109" s="102">
        <v>0</v>
      </c>
      <c r="F109" s="30">
        <f t="shared" si="10"/>
        <v>0</v>
      </c>
      <c r="G109" s="102">
        <v>0</v>
      </c>
      <c r="H109" s="102">
        <v>0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0</v>
      </c>
      <c r="E110" s="102">
        <v>0</v>
      </c>
      <c r="F110" s="30">
        <f t="shared" si="10"/>
        <v>0</v>
      </c>
      <c r="G110" s="102">
        <v>0</v>
      </c>
      <c r="H110" s="102">
        <v>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0</v>
      </c>
      <c r="E111" s="102">
        <v>0</v>
      </c>
      <c r="F111" s="30">
        <f t="shared" si="10"/>
        <v>0</v>
      </c>
      <c r="G111" s="102">
        <v>0</v>
      </c>
      <c r="H111" s="102">
        <v>0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0</v>
      </c>
      <c r="E112" s="102">
        <v>0</v>
      </c>
      <c r="F112" s="30">
        <f t="shared" si="10"/>
        <v>0</v>
      </c>
      <c r="G112" s="102">
        <v>0</v>
      </c>
      <c r="H112" s="102">
        <v>0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0</v>
      </c>
      <c r="E115" s="43">
        <f>SUM(E116:E124)</f>
        <v>3943651.8200000003</v>
      </c>
      <c r="F115" s="44">
        <f>SUM(F116:F124)</f>
        <v>3943651.8200000003</v>
      </c>
      <c r="G115" s="45">
        <f>SUM(G116:G124)</f>
        <v>3857484.84</v>
      </c>
      <c r="H115" s="44">
        <f>SUM(H116:H124)</f>
        <v>3857484.84</v>
      </c>
      <c r="I115" s="25">
        <f t="shared" si="9"/>
        <v>86166.980000000447</v>
      </c>
      <c r="J115" s="22"/>
    </row>
    <row r="116" spans="1:10" ht="15" x14ac:dyDescent="0.25">
      <c r="B116" s="109" t="s">
        <v>24</v>
      </c>
      <c r="C116" s="110"/>
      <c r="D116" s="102">
        <v>0</v>
      </c>
      <c r="E116" s="102">
        <v>9743.49</v>
      </c>
      <c r="F116" s="30">
        <f t="shared" ref="F116:F124" si="11">+D116+E116</f>
        <v>9743.49</v>
      </c>
      <c r="G116" s="102">
        <v>6002.88</v>
      </c>
      <c r="H116" s="102">
        <v>6002.88</v>
      </c>
      <c r="I116" s="31">
        <f t="shared" si="9"/>
        <v>3740.6099999999997</v>
      </c>
    </row>
    <row r="117" spans="1:10" ht="15" x14ac:dyDescent="0.25">
      <c r="B117" s="32" t="s">
        <v>25</v>
      </c>
      <c r="C117" s="33"/>
      <c r="D117" s="102">
        <v>0</v>
      </c>
      <c r="E117" s="102">
        <v>0</v>
      </c>
      <c r="F117" s="30">
        <f t="shared" si="11"/>
        <v>0</v>
      </c>
      <c r="G117" s="102">
        <v>0</v>
      </c>
      <c r="H117" s="102">
        <v>0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3412200</v>
      </c>
      <c r="F118" s="30">
        <f t="shared" si="11"/>
        <v>3412200</v>
      </c>
      <c r="G118" s="102">
        <v>3412200</v>
      </c>
      <c r="H118" s="102">
        <v>3412200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0</v>
      </c>
      <c r="E119" s="102">
        <v>0</v>
      </c>
      <c r="F119" s="30">
        <f t="shared" si="11"/>
        <v>0</v>
      </c>
      <c r="G119" s="102">
        <v>0</v>
      </c>
      <c r="H119" s="102">
        <v>0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0</v>
      </c>
      <c r="E120" s="102">
        <v>438882.54</v>
      </c>
      <c r="F120" s="30">
        <f t="shared" si="11"/>
        <v>438882.54</v>
      </c>
      <c r="G120" s="102">
        <v>438882.54</v>
      </c>
      <c r="H120" s="102">
        <v>438882.54</v>
      </c>
      <c r="I120" s="31">
        <f t="shared" si="9"/>
        <v>0</v>
      </c>
    </row>
    <row r="121" spans="1:10" ht="15" x14ac:dyDescent="0.25">
      <c r="B121" s="27" t="s">
        <v>29</v>
      </c>
      <c r="C121" s="28"/>
      <c r="D121" s="102">
        <v>0</v>
      </c>
      <c r="E121" s="102">
        <v>82825.789999999994</v>
      </c>
      <c r="F121" s="30">
        <f t="shared" si="11"/>
        <v>82825.789999999994</v>
      </c>
      <c r="G121" s="102">
        <v>399.42</v>
      </c>
      <c r="H121" s="102">
        <v>399.42</v>
      </c>
      <c r="I121" s="31">
        <f t="shared" si="9"/>
        <v>82426.37</v>
      </c>
    </row>
    <row r="122" spans="1:10" ht="15" x14ac:dyDescent="0.25">
      <c r="B122" s="109" t="s">
        <v>30</v>
      </c>
      <c r="C122" s="110"/>
      <c r="D122" s="102">
        <v>0</v>
      </c>
      <c r="E122" s="102">
        <v>0</v>
      </c>
      <c r="F122" s="30">
        <f t="shared" si="11"/>
        <v>0</v>
      </c>
      <c r="G122" s="102">
        <v>0</v>
      </c>
      <c r="H122" s="102">
        <v>0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0</v>
      </c>
      <c r="E124" s="102">
        <v>0</v>
      </c>
      <c r="F124" s="30">
        <f t="shared" si="11"/>
        <v>0</v>
      </c>
      <c r="G124" s="102">
        <v>0</v>
      </c>
      <c r="H124" s="102">
        <v>0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0</v>
      </c>
      <c r="E125" s="43">
        <f>SUM(E126:E134)</f>
        <v>34368842.480000004</v>
      </c>
      <c r="F125" s="44">
        <f>SUM(F126:F134)</f>
        <v>34368842.480000004</v>
      </c>
      <c r="G125" s="45">
        <f>SUM(G126:G134)</f>
        <v>18773594.710000001</v>
      </c>
      <c r="H125" s="44">
        <f>SUM(H126:H134)</f>
        <v>18773594.719999999</v>
      </c>
      <c r="I125" s="25">
        <f t="shared" si="9"/>
        <v>15595247.770000003</v>
      </c>
      <c r="J125" s="22"/>
    </row>
    <row r="126" spans="1:10" ht="15" x14ac:dyDescent="0.25">
      <c r="B126" s="32" t="s">
        <v>34</v>
      </c>
      <c r="C126" s="33"/>
      <c r="D126" s="102">
        <v>0</v>
      </c>
      <c r="E126" s="102">
        <v>0</v>
      </c>
      <c r="F126" s="30">
        <f t="shared" ref="F126:F134" si="12">+D126+E126</f>
        <v>0</v>
      </c>
      <c r="G126" s="102">
        <v>0</v>
      </c>
      <c r="H126" s="102">
        <v>0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0</v>
      </c>
      <c r="E127" s="102">
        <v>0</v>
      </c>
      <c r="F127" s="30">
        <f t="shared" si="12"/>
        <v>0</v>
      </c>
      <c r="G127" s="102">
        <v>0</v>
      </c>
      <c r="H127" s="102">
        <v>0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0</v>
      </c>
      <c r="E128" s="102">
        <v>33530737.98</v>
      </c>
      <c r="F128" s="30">
        <f t="shared" si="12"/>
        <v>33530737.98</v>
      </c>
      <c r="G128" s="102">
        <v>18115842.710000001</v>
      </c>
      <c r="H128" s="102">
        <v>18115842.719999999</v>
      </c>
      <c r="I128" s="31">
        <f t="shared" si="9"/>
        <v>15414895.27</v>
      </c>
    </row>
    <row r="129" spans="1:10" ht="15" x14ac:dyDescent="0.25">
      <c r="B129" s="109" t="s">
        <v>37</v>
      </c>
      <c r="C129" s="110"/>
      <c r="D129" s="102">
        <v>0</v>
      </c>
      <c r="E129" s="102">
        <v>0</v>
      </c>
      <c r="F129" s="30">
        <f t="shared" si="12"/>
        <v>0</v>
      </c>
      <c r="G129" s="102">
        <v>0</v>
      </c>
      <c r="H129" s="102">
        <v>0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0</v>
      </c>
      <c r="E130" s="102">
        <v>131367.45000000001</v>
      </c>
      <c r="F130" s="30">
        <f t="shared" si="12"/>
        <v>131367.45000000001</v>
      </c>
      <c r="G130" s="102">
        <v>43143.16</v>
      </c>
      <c r="H130" s="102">
        <v>43143.16</v>
      </c>
      <c r="I130" s="31">
        <f t="shared" si="9"/>
        <v>88224.290000000008</v>
      </c>
    </row>
    <row r="131" spans="1:10" ht="15" x14ac:dyDescent="0.25">
      <c r="B131" s="27" t="s">
        <v>39</v>
      </c>
      <c r="C131" s="28"/>
      <c r="D131" s="102">
        <v>0</v>
      </c>
      <c r="E131" s="102">
        <v>478911.81</v>
      </c>
      <c r="F131" s="30">
        <f t="shared" si="12"/>
        <v>478911.81</v>
      </c>
      <c r="G131" s="102">
        <v>478910.57</v>
      </c>
      <c r="H131" s="102">
        <v>478910.57</v>
      </c>
      <c r="I131" s="31">
        <f t="shared" si="9"/>
        <v>1.2399999999906868</v>
      </c>
    </row>
    <row r="132" spans="1:10" ht="15" x14ac:dyDescent="0.25">
      <c r="B132" s="27" t="s">
        <v>40</v>
      </c>
      <c r="C132" s="28"/>
      <c r="D132" s="102">
        <v>0</v>
      </c>
      <c r="E132" s="102">
        <v>225790.24</v>
      </c>
      <c r="F132" s="30">
        <f t="shared" si="12"/>
        <v>225790.24</v>
      </c>
      <c r="G132" s="102">
        <v>133663.26999999999</v>
      </c>
      <c r="H132" s="102">
        <v>133663.26999999999</v>
      </c>
      <c r="I132" s="31">
        <f t="shared" si="9"/>
        <v>92126.97</v>
      </c>
    </row>
    <row r="133" spans="1:10" ht="15" x14ac:dyDescent="0.25">
      <c r="B133" s="27" t="s">
        <v>41</v>
      </c>
      <c r="C133" s="28"/>
      <c r="D133" s="102">
        <v>0</v>
      </c>
      <c r="E133" s="102">
        <v>0</v>
      </c>
      <c r="F133" s="30">
        <f t="shared" si="12"/>
        <v>0</v>
      </c>
      <c r="G133" s="102">
        <v>0</v>
      </c>
      <c r="H133" s="102">
        <v>0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0</v>
      </c>
      <c r="E134" s="102">
        <v>2035</v>
      </c>
      <c r="F134" s="30">
        <f t="shared" si="12"/>
        <v>2035</v>
      </c>
      <c r="G134" s="102">
        <v>2035</v>
      </c>
      <c r="H134" s="102">
        <v>2035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0</v>
      </c>
      <c r="F135" s="38">
        <f>+F136+F137+F138+F139+F140+F141+F142+F143+F144</f>
        <v>0</v>
      </c>
      <c r="G135" s="38">
        <f>+G136+G137+G138+G139+G140+G141+G142+G143+G144</f>
        <v>0</v>
      </c>
      <c r="H135" s="38">
        <f>+H136+H137+H138+H139+H140+H141+H142+H143+H144</f>
        <v>0</v>
      </c>
      <c r="I135" s="25">
        <f t="shared" si="9"/>
        <v>0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0</v>
      </c>
      <c r="F139" s="30">
        <f t="shared" si="13"/>
        <v>0</v>
      </c>
      <c r="G139" s="102">
        <v>0</v>
      </c>
      <c r="H139" s="102">
        <v>0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19052490.859999999</v>
      </c>
      <c r="F145" s="38">
        <f>SUM(F146:F154)</f>
        <v>19052490.859999999</v>
      </c>
      <c r="G145" s="42">
        <f>SUM(G146:G154)</f>
        <v>19052490.859999999</v>
      </c>
      <c r="H145" s="38">
        <f>SUM(H146:H154)</f>
        <v>19052490.859999999</v>
      </c>
      <c r="I145" s="25">
        <f t="shared" si="14"/>
        <v>0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4391.1499999999996</v>
      </c>
      <c r="F146" s="30">
        <f t="shared" ref="F146:F154" si="15">+D146+E146</f>
        <v>4391.1499999999996</v>
      </c>
      <c r="G146" s="102">
        <v>4391.1499999999996</v>
      </c>
      <c r="H146" s="102">
        <v>4391.1499999999996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77459.710000000006</v>
      </c>
      <c r="F147" s="30">
        <f t="shared" si="15"/>
        <v>77459.710000000006</v>
      </c>
      <c r="G147" s="102">
        <v>77459.710000000006</v>
      </c>
      <c r="H147" s="102">
        <v>77459.710000000006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0</v>
      </c>
      <c r="F148" s="30">
        <f t="shared" si="15"/>
        <v>0</v>
      </c>
      <c r="G148" s="102">
        <v>0</v>
      </c>
      <c r="H148" s="102">
        <v>0</v>
      </c>
      <c r="I148" s="31">
        <f t="shared" si="14"/>
        <v>0</v>
      </c>
    </row>
    <row r="149" spans="1:10" ht="15" x14ac:dyDescent="0.25">
      <c r="B149" s="27" t="s">
        <v>57</v>
      </c>
      <c r="C149" s="28"/>
      <c r="D149" s="102">
        <v>0</v>
      </c>
      <c r="E149" s="102">
        <v>18970640</v>
      </c>
      <c r="F149" s="30">
        <f t="shared" si="15"/>
        <v>18970640</v>
      </c>
      <c r="G149" s="102">
        <v>18970640</v>
      </c>
      <c r="H149" s="102">
        <v>18970640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0</v>
      </c>
      <c r="F151" s="30">
        <f t="shared" si="15"/>
        <v>0</v>
      </c>
      <c r="G151" s="102">
        <v>0</v>
      </c>
      <c r="H151" s="102">
        <v>0</v>
      </c>
      <c r="I151" s="31">
        <f t="shared" si="14"/>
        <v>0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260081090.94999999</v>
      </c>
      <c r="F155" s="69">
        <f>SUM(F156:F158)</f>
        <v>260081090.94999999</v>
      </c>
      <c r="G155" s="70">
        <f>SUM(G156:G158)</f>
        <v>160384950.84</v>
      </c>
      <c r="H155" s="69">
        <f>SUM(H156:H158)</f>
        <v>160384950.90000001</v>
      </c>
      <c r="I155" s="25">
        <f t="shared" si="14"/>
        <v>99696140.109999985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260081090.94999999</v>
      </c>
      <c r="F157" s="30">
        <f>+D157+E157</f>
        <v>260081090.94999999</v>
      </c>
      <c r="G157" s="102">
        <v>160384950.84</v>
      </c>
      <c r="H157" s="102">
        <v>160384950.90000001</v>
      </c>
      <c r="I157" s="31">
        <f t="shared" si="14"/>
        <v>99696140.109999985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2178035409.5</v>
      </c>
      <c r="E180" s="76">
        <f>+E15+E106</f>
        <v>1152933507.4200001</v>
      </c>
      <c r="F180" s="77">
        <f>+F15+F106</f>
        <v>3330968916.9200001</v>
      </c>
      <c r="G180" s="78">
        <f>+G15+G106</f>
        <v>2722109990.3199997</v>
      </c>
      <c r="H180" s="77">
        <f>+H15+H106</f>
        <v>2620988093.3800001</v>
      </c>
      <c r="I180" s="20">
        <f t="shared" si="14"/>
        <v>608858926.60000038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2018-02-21T15:41:20Z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