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0 UTSJR    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<sst xmlns="http://schemas.openxmlformats.org/spreadsheetml/2006/main" count="177" uniqueCount="97">
  <si>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</si>
  <si>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</si>
  <si>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</si>
  <si>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</si>
  <si>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</si>
  <si>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</si>
  <si>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</si>
  <si>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</si>
  <si>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</si>
  <si>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</si>
  <si>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</si>
  <si>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</si>
  <si>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</si>
  <si>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</si>
  <si>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</si>
  <si>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</si>
  <si>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</si>
  <si>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</si>
  <si>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</si>
  <si>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</si>
  <si>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</si>
  <si>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</si>
  <si>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</si>
  <si>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</si>
  <si>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</si>
  <si>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</si>
  <si>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</si>
  <si>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</si>
  <si>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</si>
  <si>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</si>
  <si>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</si>
  <si>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</si>
  <si>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</si>
  <si>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</si>
  <si>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</si>
  <si>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</si>
  <si>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</si>
  <si>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</si>
  <si>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</si>
  <si>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</si>
  <si>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</si>
  <si>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</si>
  <si>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</si>
  <si>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</si>
  <si>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</si>
  <si>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</si>
  <si>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</si>
  <si>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</si>
  <si>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</si>
  <si>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</si>
  <si>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</si>
  <si>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</si>
  <si>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</si>
  <si>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</si>
  <si>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</si>
  <si>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</si>
  <si>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</si>
  <si>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</si>
  <si>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</si>
  <si>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</si>
  <si>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</si>
  <si>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</si>
  <si>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</si>
  <si>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</si>
  <si>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</si>
  <si>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</si>
  <si>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</si>
  <si>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</si>
  <si>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</si>
  <si>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</si>
  <si>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</si>
  <si>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</si>
  <si>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</si>
  <si>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</si>
  <si>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</si>
  <si>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</si>
  <si>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</si>
  <si>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</si>
  <si>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</si>
  <si>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</si>
  <si>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</si>
  <si>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</si>
  <si>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</si>
  <si>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</si>
  <si>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</si>
  <si>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</si>
  <si>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</si>
  <si>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</si>
  <si>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</si>
  <si>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</si>
  <si>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</si>
  <si>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</si>
  <si>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</si>
  <si>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</si>
  <si>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</si>
  <si>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</si>
  <si>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Universidad Tecnológica de San Juan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</si>
</sst>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129632848.06999999</v>
      </c>
      <c r="E15" s="18">
        <f>+E16+E24+E34+E44+E54+E64+E68+E76+E80</f>
        <v>3557899.02</v>
      </c>
      <c r="F15" s="19">
        <f>+F16+F24+F34+F44+F54+F64+F68+F76+F80</f>
        <v>133190747.08999999</v>
      </c>
      <c r="G15" s="20">
        <f>+G16+G24+G34+G44+G54+G64+G68+G76+G80</f>
        <v>131745049.61999999</v>
      </c>
      <c r="H15" s="20">
        <f>+H16+H24+H34+H44+H54+H64+H68+H76+H80</f>
        <v>131745049.61999999</v>
      </c>
      <c r="I15" s="20">
        <f>+F15-G15</f>
        <v>1445697.4699999988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99374996.049999997</v>
      </c>
      <c r="E16" s="23">
        <f>SUM(E17:E23)</f>
        <v>-5413841.4199999999</v>
      </c>
      <c r="F16" s="24">
        <f>SUM(F17:F23)</f>
        <v>93961154.629999995</v>
      </c>
      <c r="G16" s="25">
        <f>SUM(G17:G23)</f>
        <v>93961154.629999995</v>
      </c>
      <c r="H16" s="24">
        <f>SUM(H17:H23)</f>
        <v>93961154.629999995</v>
      </c>
      <c r="I16" s="25">
        <f t="shared" ref="I16:I79" si="0">+F16-G16</f>
        <v>0</v>
      </c>
      <c r="J16" s="22"/>
    </row>
    <row r="17" spans="1:10" ht="15" x14ac:dyDescent="0.25">
      <c r="B17" s="27" t="s">
        <v>16</v>
      </c>
      <c r="C17" s="28"/>
      <c r="D17" s="102">
        <v>52387512.649999999</v>
      </c>
      <c r="E17" s="102">
        <v>-1161389.6599999999</v>
      </c>
      <c r="F17" s="30">
        <f t="shared" ref="F17:F23" si="1">+D17+E17</f>
        <v>51226122.990000002</v>
      </c>
      <c r="G17" s="102">
        <v>51226122.990000002</v>
      </c>
      <c r="H17" s="102">
        <v>51226122.990000002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0</v>
      </c>
      <c r="E18" s="102">
        <v>400555.4</v>
      </c>
      <c r="F18" s="30">
        <f t="shared" si="1"/>
        <v>400555.4</v>
      </c>
      <c r="G18" s="102">
        <v>400555.4</v>
      </c>
      <c r="H18" s="102">
        <v>400555.4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17932659.41</v>
      </c>
      <c r="E19" s="102">
        <v>-1472422.11</v>
      </c>
      <c r="F19" s="30">
        <f t="shared" si="1"/>
        <v>16460237.300000001</v>
      </c>
      <c r="G19" s="102">
        <v>16460237.300000001</v>
      </c>
      <c r="H19" s="102">
        <v>16460237.300000001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11287720.58</v>
      </c>
      <c r="E20" s="102">
        <v>-957276.47</v>
      </c>
      <c r="F20" s="30">
        <f t="shared" si="1"/>
        <v>10330444.109999999</v>
      </c>
      <c r="G20" s="102">
        <v>10330444.109999999</v>
      </c>
      <c r="H20" s="102">
        <v>10330444.109999999</v>
      </c>
      <c r="I20" s="31">
        <f t="shared" si="0"/>
        <v>0</v>
      </c>
    </row>
    <row r="21" spans="1:10" ht="15" x14ac:dyDescent="0.25">
      <c r="B21" s="27" t="s">
        <v>20</v>
      </c>
      <c r="C21" s="28"/>
      <c r="D21" s="102">
        <v>11926896.310000001</v>
      </c>
      <c r="E21" s="102">
        <v>909989.32</v>
      </c>
      <c r="F21" s="30">
        <f t="shared" si="1"/>
        <v>12836885.630000001</v>
      </c>
      <c r="G21" s="102">
        <v>12836885.630000001</v>
      </c>
      <c r="H21" s="102">
        <v>12836885.630000001</v>
      </c>
      <c r="I21" s="31">
        <f t="shared" si="0"/>
        <v>0</v>
      </c>
    </row>
    <row r="22" spans="1:10" ht="15" x14ac:dyDescent="0.25">
      <c r="B22" s="32" t="s">
        <v>21</v>
      </c>
      <c r="C22" s="33"/>
      <c r="D22" s="102">
        <v>3135428.1</v>
      </c>
      <c r="E22" s="102">
        <v>-3135428.1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2704779</v>
      </c>
      <c r="E23" s="102">
        <v>2130.1999999999998</v>
      </c>
      <c r="F23" s="30">
        <f t="shared" si="1"/>
        <v>2706909.2</v>
      </c>
      <c r="G23" s="102">
        <v>2706909.2</v>
      </c>
      <c r="H23" s="102">
        <v>2706909.2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4100432.62</v>
      </c>
      <c r="E24" s="23">
        <f>SUM(E25:E33)</f>
        <v>1178459.99</v>
      </c>
      <c r="F24" s="24">
        <f>SUM(F25:F33)</f>
        <v>5278892.6099999994</v>
      </c>
      <c r="G24" s="25">
        <f>SUM(G25:G33)</f>
        <v>5278892.6099999994</v>
      </c>
      <c r="H24" s="24">
        <f>SUM(H25:H33)</f>
        <v>5278892.6099999994</v>
      </c>
      <c r="I24" s="25">
        <f>+F24-G24</f>
        <v>0</v>
      </c>
      <c r="J24" s="22"/>
    </row>
    <row r="25" spans="1:10" ht="15" x14ac:dyDescent="0.25">
      <c r="B25" s="27" t="s">
        <v>24</v>
      </c>
      <c r="C25" s="28"/>
      <c r="D25" s="102">
        <v>957841.14</v>
      </c>
      <c r="E25" s="102">
        <v>175183.98</v>
      </c>
      <c r="F25" s="30">
        <f t="shared" ref="F25:F33" si="2">+D25+E25</f>
        <v>1133025.1200000001</v>
      </c>
      <c r="G25" s="102">
        <v>1133025.1200000001</v>
      </c>
      <c r="H25" s="102">
        <v>1133025.1200000001</v>
      </c>
      <c r="I25" s="31">
        <f t="shared" si="0"/>
        <v>0</v>
      </c>
    </row>
    <row r="26" spans="1:10" ht="15" x14ac:dyDescent="0.25">
      <c r="B26" s="27" t="s">
        <v>25</v>
      </c>
      <c r="C26" s="28"/>
      <c r="D26" s="102">
        <v>446930.67</v>
      </c>
      <c r="E26" s="102">
        <v>88660.05</v>
      </c>
      <c r="F26" s="30">
        <f t="shared" si="2"/>
        <v>535590.72</v>
      </c>
      <c r="G26" s="102">
        <v>535590.72</v>
      </c>
      <c r="H26" s="102">
        <v>535590.72</v>
      </c>
      <c r="I26" s="31">
        <f t="shared" si="0"/>
        <v>0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767451</v>
      </c>
      <c r="E28" s="102">
        <v>314219.38</v>
      </c>
      <c r="F28" s="30">
        <f t="shared" si="2"/>
        <v>1081670.3799999999</v>
      </c>
      <c r="G28" s="102">
        <v>1081670.3799999999</v>
      </c>
      <c r="H28" s="102">
        <v>1081670.3799999999</v>
      </c>
      <c r="I28" s="31">
        <f t="shared" si="0"/>
        <v>0</v>
      </c>
    </row>
    <row r="29" spans="1:10" ht="15" x14ac:dyDescent="0.25">
      <c r="B29" s="109" t="s">
        <v>28</v>
      </c>
      <c r="C29" s="110"/>
      <c r="D29" s="102">
        <v>298577</v>
      </c>
      <c r="E29" s="102">
        <v>373820.35</v>
      </c>
      <c r="F29" s="30">
        <f t="shared" si="2"/>
        <v>672397.35</v>
      </c>
      <c r="G29" s="102">
        <v>672397.35</v>
      </c>
      <c r="H29" s="102">
        <v>672397.35</v>
      </c>
      <c r="I29" s="31">
        <f t="shared" si="0"/>
        <v>0</v>
      </c>
    </row>
    <row r="30" spans="1:10" ht="15" x14ac:dyDescent="0.25">
      <c r="B30" s="27" t="s">
        <v>29</v>
      </c>
      <c r="C30" s="28"/>
      <c r="D30" s="102">
        <v>1311802.6299999999</v>
      </c>
      <c r="E30" s="102">
        <v>-205189.47</v>
      </c>
      <c r="F30" s="30">
        <f t="shared" si="2"/>
        <v>1106613.1599999999</v>
      </c>
      <c r="G30" s="102">
        <v>1106613.1599999999</v>
      </c>
      <c r="H30" s="102">
        <v>1106613.1599999999</v>
      </c>
      <c r="I30" s="31">
        <f t="shared" si="0"/>
        <v>0</v>
      </c>
    </row>
    <row r="31" spans="1:10" ht="15" x14ac:dyDescent="0.25">
      <c r="B31" s="109" t="s">
        <v>30</v>
      </c>
      <c r="C31" s="110"/>
      <c r="D31" s="102">
        <v>134646.32999999999</v>
      </c>
      <c r="E31" s="102">
        <v>386081.7</v>
      </c>
      <c r="F31" s="30">
        <f t="shared" si="2"/>
        <v>520728.03</v>
      </c>
      <c r="G31" s="102">
        <v>520728.03</v>
      </c>
      <c r="H31" s="102">
        <v>520728.03</v>
      </c>
      <c r="I31" s="31">
        <f t="shared" si="0"/>
        <v>0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183183.85</v>
      </c>
      <c r="E33" s="102">
        <v>45684</v>
      </c>
      <c r="F33" s="30">
        <f t="shared" si="2"/>
        <v>228867.85</v>
      </c>
      <c r="G33" s="102">
        <v>228867.85</v>
      </c>
      <c r="H33" s="102">
        <v>228867.85</v>
      </c>
      <c r="I33" s="31">
        <f t="shared" si="0"/>
        <v>0</v>
      </c>
    </row>
    <row r="34" spans="1:10" s="36" customFormat="1" x14ac:dyDescent="0.2">
      <c r="A34" s="22"/>
      <c r="B34" s="34" t="s">
        <v>33</v>
      </c>
      <c r="C34" s="35"/>
      <c r="D34" s="23">
        <f>SUM(D35:D43)</f>
        <v>22487814.399999999</v>
      </c>
      <c r="E34" s="23">
        <f>SUM(E35:E43)</f>
        <v>7016880.4299999997</v>
      </c>
      <c r="F34" s="24">
        <f>SUM(F35:F43)</f>
        <v>29504694.829999994</v>
      </c>
      <c r="G34" s="25">
        <f>SUM(G35:G43)</f>
        <v>28110573.479999993</v>
      </c>
      <c r="H34" s="24">
        <f>SUM(H35:H43)</f>
        <v>28110573.479999993</v>
      </c>
      <c r="I34" s="25">
        <f t="shared" si="0"/>
        <v>1394121.3500000015</v>
      </c>
      <c r="J34" s="22"/>
    </row>
    <row r="35" spans="1:10" ht="15" x14ac:dyDescent="0.25">
      <c r="B35" s="27" t="s">
        <v>34</v>
      </c>
      <c r="C35" s="28"/>
      <c r="D35" s="102">
        <v>2496628.67</v>
      </c>
      <c r="E35" s="102">
        <v>204923.26</v>
      </c>
      <c r="F35" s="30">
        <f t="shared" ref="F35:F43" si="3">+D35+E35</f>
        <v>2701551.9299999997</v>
      </c>
      <c r="G35" s="102">
        <v>2701551.93</v>
      </c>
      <c r="H35" s="102">
        <v>2701551.93</v>
      </c>
      <c r="I35" s="31">
        <f t="shared" si="0"/>
        <v>-4.6566128730773926E-10</v>
      </c>
    </row>
    <row r="36" spans="1:10" ht="15" x14ac:dyDescent="0.25">
      <c r="B36" s="109" t="s">
        <v>35</v>
      </c>
      <c r="C36" s="110"/>
      <c r="D36" s="102">
        <v>843704.47</v>
      </c>
      <c r="E36" s="102">
        <v>688177.38</v>
      </c>
      <c r="F36" s="30">
        <f t="shared" si="3"/>
        <v>1531881.85</v>
      </c>
      <c r="G36" s="102">
        <v>1531881.85</v>
      </c>
      <c r="H36" s="102">
        <v>1531881.85</v>
      </c>
      <c r="I36" s="31">
        <f t="shared" si="0"/>
        <v>0</v>
      </c>
    </row>
    <row r="37" spans="1:10" ht="15" x14ac:dyDescent="0.25">
      <c r="B37" s="27" t="s">
        <v>36</v>
      </c>
      <c r="C37" s="28"/>
      <c r="D37" s="102">
        <v>10399653.880000001</v>
      </c>
      <c r="E37" s="102">
        <v>5789185.5099999998</v>
      </c>
      <c r="F37" s="30">
        <f t="shared" si="3"/>
        <v>16188839.390000001</v>
      </c>
      <c r="G37" s="102">
        <v>14816876.970000001</v>
      </c>
      <c r="H37" s="102">
        <v>14816876.970000001</v>
      </c>
      <c r="I37" s="31">
        <f t="shared" si="0"/>
        <v>1371962.42</v>
      </c>
    </row>
    <row r="38" spans="1:10" ht="15" x14ac:dyDescent="0.25">
      <c r="B38" s="27" t="s">
        <v>37</v>
      </c>
      <c r="C38" s="28"/>
      <c r="D38" s="102">
        <v>524288.56999999995</v>
      </c>
      <c r="E38" s="102">
        <v>265784.76</v>
      </c>
      <c r="F38" s="30">
        <f t="shared" si="3"/>
        <v>790073.33</v>
      </c>
      <c r="G38" s="102">
        <v>767914.4</v>
      </c>
      <c r="H38" s="102">
        <v>767914.4</v>
      </c>
      <c r="I38" s="31">
        <f t="shared" si="0"/>
        <v>22158.929999999935</v>
      </c>
    </row>
    <row r="39" spans="1:10" ht="15" x14ac:dyDescent="0.25">
      <c r="B39" s="27" t="s">
        <v>38</v>
      </c>
      <c r="C39" s="28"/>
      <c r="D39" s="102">
        <v>2786801.52</v>
      </c>
      <c r="E39" s="102">
        <v>-239984.48</v>
      </c>
      <c r="F39" s="30">
        <f t="shared" si="3"/>
        <v>2546817.04</v>
      </c>
      <c r="G39" s="102">
        <v>2546817.04</v>
      </c>
      <c r="H39" s="102">
        <v>2546817.04</v>
      </c>
      <c r="I39" s="31">
        <f t="shared" si="0"/>
        <v>0</v>
      </c>
    </row>
    <row r="40" spans="1:10" ht="15" x14ac:dyDescent="0.25">
      <c r="B40" s="27" t="s">
        <v>39</v>
      </c>
      <c r="C40" s="28"/>
      <c r="D40" s="102">
        <v>167464.99</v>
      </c>
      <c r="E40" s="102">
        <v>-1038.18</v>
      </c>
      <c r="F40" s="30">
        <f t="shared" si="3"/>
        <v>166426.81</v>
      </c>
      <c r="G40" s="102">
        <v>166426.81</v>
      </c>
      <c r="H40" s="102">
        <v>166426.81</v>
      </c>
      <c r="I40" s="31">
        <f t="shared" si="0"/>
        <v>0</v>
      </c>
    </row>
    <row r="41" spans="1:10" ht="15" x14ac:dyDescent="0.25">
      <c r="B41" s="27" t="s">
        <v>40</v>
      </c>
      <c r="C41" s="28"/>
      <c r="D41" s="102">
        <v>1077607.2</v>
      </c>
      <c r="E41" s="102">
        <v>133457.54</v>
      </c>
      <c r="F41" s="30">
        <f t="shared" si="3"/>
        <v>1211064.74</v>
      </c>
      <c r="G41" s="102">
        <v>1211064.74</v>
      </c>
      <c r="H41" s="102">
        <v>1211064.74</v>
      </c>
      <c r="I41" s="31">
        <f t="shared" si="0"/>
        <v>0</v>
      </c>
    </row>
    <row r="42" spans="1:10" ht="15" x14ac:dyDescent="0.25">
      <c r="B42" s="27" t="s">
        <v>41</v>
      </c>
      <c r="C42" s="28"/>
      <c r="D42" s="102">
        <v>1591852.57</v>
      </c>
      <c r="E42" s="102">
        <v>234805.2</v>
      </c>
      <c r="F42" s="30">
        <f t="shared" si="3"/>
        <v>1826657.77</v>
      </c>
      <c r="G42" s="102">
        <v>1826657.77</v>
      </c>
      <c r="H42" s="102">
        <v>1826657.77</v>
      </c>
      <c r="I42" s="31">
        <f t="shared" si="0"/>
        <v>0</v>
      </c>
    </row>
    <row r="43" spans="1:10" ht="15" x14ac:dyDescent="0.25">
      <c r="B43" s="27" t="s">
        <v>42</v>
      </c>
      <c r="C43" s="28"/>
      <c r="D43" s="102">
        <v>2599812.5299999998</v>
      </c>
      <c r="E43" s="102">
        <v>-58430.559999999998</v>
      </c>
      <c r="F43" s="30">
        <f t="shared" si="3"/>
        <v>2541381.9699999997</v>
      </c>
      <c r="G43" s="102">
        <v>2541381.9700000002</v>
      </c>
      <c r="H43" s="102">
        <v>2541381.9700000002</v>
      </c>
      <c r="I43" s="31">
        <f t="shared" si="0"/>
        <v>-4.6566128730773926E-10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3669605</v>
      </c>
      <c r="E44" s="37">
        <f>+E45+E46+E47+E48+E49+E50+E51+E52+E53</f>
        <v>-322531.39</v>
      </c>
      <c r="F44" s="38">
        <f>+F45+F46+F47+F48+F49+F50+F51+F52+F53</f>
        <v>3347073.61</v>
      </c>
      <c r="G44" s="38">
        <f>+G45+G46+G47+G48+G49+G50+G51+G52+G53</f>
        <v>3347073.61</v>
      </c>
      <c r="H44" s="38">
        <f>+H45+H46+H47+H48+H49+H50+H51+H52+H53</f>
        <v>3347073.61</v>
      </c>
      <c r="I44" s="25">
        <f>+F44-G44</f>
        <v>0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3022307</v>
      </c>
      <c r="E48" s="102">
        <v>-207784.48</v>
      </c>
      <c r="F48" s="30">
        <f t="shared" si="4"/>
        <v>2814522.52</v>
      </c>
      <c r="G48" s="102">
        <v>2814522.52</v>
      </c>
      <c r="H48" s="102">
        <v>2814522.52</v>
      </c>
      <c r="I48" s="31">
        <f t="shared" si="0"/>
        <v>0</v>
      </c>
    </row>
    <row r="49" spans="1:10" ht="15" x14ac:dyDescent="0.25">
      <c r="B49" s="27" t="s">
        <v>48</v>
      </c>
      <c r="C49" s="28"/>
      <c r="D49" s="102">
        <v>647298</v>
      </c>
      <c r="E49" s="102">
        <v>-114746.91</v>
      </c>
      <c r="F49" s="30">
        <f t="shared" si="4"/>
        <v>532551.09</v>
      </c>
      <c r="G49" s="102">
        <v>532551.09</v>
      </c>
      <c r="H49" s="102">
        <v>532551.09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0</v>
      </c>
      <c r="E54" s="39">
        <f>SUM(E55:E63)</f>
        <v>1098931.4100000001</v>
      </c>
      <c r="F54" s="40">
        <f>SUM(F55:F63)</f>
        <v>1098931.4100000001</v>
      </c>
      <c r="G54" s="41">
        <f>SUM(G55:G63)</f>
        <v>1047355.29</v>
      </c>
      <c r="H54" s="40">
        <f>SUM(H55:H63)</f>
        <v>1047355.29</v>
      </c>
      <c r="I54" s="25">
        <f t="shared" si="0"/>
        <v>51576.120000000112</v>
      </c>
      <c r="J54" s="22"/>
    </row>
    <row r="55" spans="1:10" ht="15" x14ac:dyDescent="0.25">
      <c r="B55" s="109" t="s">
        <v>54</v>
      </c>
      <c r="C55" s="110"/>
      <c r="D55" s="102">
        <v>0</v>
      </c>
      <c r="E55" s="102">
        <v>133941.82</v>
      </c>
      <c r="F55" s="30">
        <f t="shared" ref="F55:F63" si="5">+D55+E55</f>
        <v>133941.82</v>
      </c>
      <c r="G55" s="102">
        <v>133941.82</v>
      </c>
      <c r="H55" s="102">
        <v>133941.82</v>
      </c>
      <c r="I55" s="31">
        <f t="shared" si="0"/>
        <v>0</v>
      </c>
    </row>
    <row r="56" spans="1:10" ht="15" x14ac:dyDescent="0.25">
      <c r="B56" s="27" t="s">
        <v>55</v>
      </c>
      <c r="C56" s="28"/>
      <c r="D56" s="102">
        <v>0</v>
      </c>
      <c r="E56" s="102">
        <v>129794.21</v>
      </c>
      <c r="F56" s="30">
        <f t="shared" si="5"/>
        <v>129794.21</v>
      </c>
      <c r="G56" s="102">
        <v>129794.21</v>
      </c>
      <c r="H56" s="102">
        <v>129794.21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0</v>
      </c>
      <c r="F58" s="30">
        <f t="shared" si="5"/>
        <v>0</v>
      </c>
      <c r="G58" s="102">
        <v>0</v>
      </c>
      <c r="H58" s="102">
        <v>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0</v>
      </c>
      <c r="E60" s="102">
        <v>783619.26</v>
      </c>
      <c r="F60" s="30">
        <f t="shared" si="5"/>
        <v>783619.26</v>
      </c>
      <c r="G60" s="102">
        <v>783619.26</v>
      </c>
      <c r="H60" s="102">
        <v>783619.26</v>
      </c>
      <c r="I60" s="31">
        <f t="shared" si="0"/>
        <v>0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51576.12</v>
      </c>
      <c r="F62" s="30">
        <f t="shared" si="5"/>
        <v>51576.12</v>
      </c>
      <c r="G62" s="102">
        <v>0</v>
      </c>
      <c r="H62" s="102">
        <v>0</v>
      </c>
      <c r="I62" s="31">
        <f t="shared" si="0"/>
        <v>51576.12</v>
      </c>
    </row>
    <row r="63" spans="1:10" ht="15" x14ac:dyDescent="0.25">
      <c r="B63" s="27" t="s">
        <v>62</v>
      </c>
      <c r="C63" s="28"/>
      <c r="D63" s="102">
        <v>0</v>
      </c>
      <c r="E63" s="102">
        <v>0</v>
      </c>
      <c r="F63" s="30">
        <f t="shared" si="5"/>
        <v>0</v>
      </c>
      <c r="G63" s="102">
        <v>0</v>
      </c>
      <c r="H63" s="102">
        <v>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16199608.699999999</v>
      </c>
      <c r="F106" s="44">
        <f>+F107+F115+F125+F135+F145+F155+F159+F167+F171</f>
        <v>16199608.699999999</v>
      </c>
      <c r="G106" s="45">
        <f>+G107+G115+G125+G135+G145+G155+G159+G167+G171</f>
        <v>10865711.35</v>
      </c>
      <c r="H106" s="44">
        <f>+H107+H115+H125+H135+H145+H155+H159+H167+H171</f>
        <v>10865711.35</v>
      </c>
      <c r="I106" s="25">
        <f>+F106-G106</f>
        <v>5333897.3499999996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983055.92999999993</v>
      </c>
      <c r="F115" s="44">
        <f>SUM(F116:F124)</f>
        <v>983055.92999999993</v>
      </c>
      <c r="G115" s="45">
        <f>SUM(G116:G124)</f>
        <v>968376.49</v>
      </c>
      <c r="H115" s="44">
        <f>SUM(H116:H124)</f>
        <v>968376.49</v>
      </c>
      <c r="I115" s="25">
        <f t="shared" si="9"/>
        <v>14679.439999999944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289069.99</v>
      </c>
      <c r="F116" s="30">
        <f t="shared" ref="F116:F124" si="11">+D116+E116</f>
        <v>289069.99</v>
      </c>
      <c r="G116" s="102">
        <v>289069.99</v>
      </c>
      <c r="H116" s="102">
        <v>289069.99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4226.43</v>
      </c>
      <c r="F117" s="30">
        <f t="shared" si="11"/>
        <v>4226.43</v>
      </c>
      <c r="G117" s="102">
        <v>4226.43</v>
      </c>
      <c r="H117" s="102">
        <v>4226.43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45000</v>
      </c>
      <c r="F119" s="30">
        <f t="shared" si="11"/>
        <v>45000</v>
      </c>
      <c r="G119" s="102">
        <v>45000</v>
      </c>
      <c r="H119" s="102">
        <v>45000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125401.23</v>
      </c>
      <c r="F120" s="30">
        <f t="shared" si="11"/>
        <v>125401.23</v>
      </c>
      <c r="G120" s="102">
        <v>110721.79</v>
      </c>
      <c r="H120" s="102">
        <v>110721.79</v>
      </c>
      <c r="I120" s="31">
        <f t="shared" si="9"/>
        <v>14679.440000000002</v>
      </c>
    </row>
    <row r="121" spans="1:10" ht="15" x14ac:dyDescent="0.25">
      <c r="B121" s="27" t="s">
        <v>29</v>
      </c>
      <c r="C121" s="28"/>
      <c r="D121" s="102">
        <v>0</v>
      </c>
      <c r="E121" s="102">
        <v>14050</v>
      </c>
      <c r="F121" s="30">
        <f t="shared" si="11"/>
        <v>14050</v>
      </c>
      <c r="G121" s="102">
        <v>14050</v>
      </c>
      <c r="H121" s="102">
        <v>14050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2876.8</v>
      </c>
      <c r="F122" s="30">
        <f t="shared" si="11"/>
        <v>2876.8</v>
      </c>
      <c r="G122" s="102">
        <v>2876.8</v>
      </c>
      <c r="H122" s="102">
        <v>2876.8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502431.48</v>
      </c>
      <c r="F124" s="30">
        <f t="shared" si="11"/>
        <v>502431.48</v>
      </c>
      <c r="G124" s="102">
        <v>502431.48</v>
      </c>
      <c r="H124" s="102">
        <v>502431.48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1516370.6099999999</v>
      </c>
      <c r="F125" s="44">
        <f>SUM(F126:F134)</f>
        <v>1516370.6099999999</v>
      </c>
      <c r="G125" s="45">
        <f>SUM(G126:G134)</f>
        <v>1512707.91</v>
      </c>
      <c r="H125" s="44">
        <f>SUM(H126:H134)</f>
        <v>1512707.91</v>
      </c>
      <c r="I125" s="25">
        <f t="shared" si="9"/>
        <v>3662.6999999999534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452260</v>
      </c>
      <c r="F127" s="30">
        <f t="shared" si="12"/>
        <v>452260</v>
      </c>
      <c r="G127" s="102">
        <v>452260</v>
      </c>
      <c r="H127" s="102">
        <v>452260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552361</v>
      </c>
      <c r="F128" s="30">
        <f t="shared" si="12"/>
        <v>552361</v>
      </c>
      <c r="G128" s="102">
        <v>552361</v>
      </c>
      <c r="H128" s="102">
        <v>552361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2707.69</v>
      </c>
      <c r="F129" s="30">
        <f t="shared" si="12"/>
        <v>2707.69</v>
      </c>
      <c r="G129" s="102">
        <v>0</v>
      </c>
      <c r="H129" s="102">
        <v>0</v>
      </c>
      <c r="I129" s="31">
        <f t="shared" si="9"/>
        <v>2707.69</v>
      </c>
    </row>
    <row r="130" spans="1:10" ht="15" x14ac:dyDescent="0.25">
      <c r="B130" s="109" t="s">
        <v>38</v>
      </c>
      <c r="C130" s="110"/>
      <c r="D130" s="102">
        <v>0</v>
      </c>
      <c r="E130" s="102">
        <v>474135.75</v>
      </c>
      <c r="F130" s="30">
        <f t="shared" si="12"/>
        <v>474135.75</v>
      </c>
      <c r="G130" s="102">
        <v>474135.75</v>
      </c>
      <c r="H130" s="102">
        <v>474135.75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394.4</v>
      </c>
      <c r="F131" s="30">
        <f t="shared" si="12"/>
        <v>394.4</v>
      </c>
      <c r="G131" s="102">
        <v>394.4</v>
      </c>
      <c r="H131" s="102">
        <v>394.4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23936.77</v>
      </c>
      <c r="F132" s="30">
        <f t="shared" si="12"/>
        <v>23936.77</v>
      </c>
      <c r="G132" s="102">
        <v>22981.759999999998</v>
      </c>
      <c r="H132" s="102">
        <v>22981.759999999998</v>
      </c>
      <c r="I132" s="31">
        <f t="shared" si="9"/>
        <v>955.01000000000204</v>
      </c>
    </row>
    <row r="133" spans="1:10" ht="15" x14ac:dyDescent="0.25">
      <c r="B133" s="27" t="s">
        <v>41</v>
      </c>
      <c r="C133" s="28"/>
      <c r="D133" s="102">
        <v>0</v>
      </c>
      <c r="E133" s="102">
        <v>10575</v>
      </c>
      <c r="F133" s="30">
        <f t="shared" si="12"/>
        <v>10575</v>
      </c>
      <c r="G133" s="102">
        <v>10575</v>
      </c>
      <c r="H133" s="102">
        <v>10575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907709.33</v>
      </c>
      <c r="F135" s="38">
        <f>+F136+F137+F138+F139+F140+F141+F142+F143+F144</f>
        <v>907709.33</v>
      </c>
      <c r="G135" s="38">
        <f>+G136+G137+G138+G139+G140+G141+G142+G143+G144</f>
        <v>447722</v>
      </c>
      <c r="H135" s="38">
        <f>+H136+H137+H138+H139+H140+H141+H142+H143+H144</f>
        <v>447722</v>
      </c>
      <c r="I135" s="25">
        <f t="shared" si="9"/>
        <v>459987.32999999996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907709.33</v>
      </c>
      <c r="F139" s="30">
        <f t="shared" si="13"/>
        <v>907709.33</v>
      </c>
      <c r="G139" s="102">
        <v>447722</v>
      </c>
      <c r="H139" s="102">
        <v>447722</v>
      </c>
      <c r="I139" s="31">
        <f t="shared" si="9"/>
        <v>459987.32999999996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12792472.829999998</v>
      </c>
      <c r="F145" s="38">
        <f>SUM(F146:F154)</f>
        <v>12792472.829999998</v>
      </c>
      <c r="G145" s="42">
        <f>SUM(G146:G154)</f>
        <v>7936904.9500000002</v>
      </c>
      <c r="H145" s="38">
        <f>SUM(H146:H154)</f>
        <v>7936904.9500000002</v>
      </c>
      <c r="I145" s="25">
        <f t="shared" si="14"/>
        <v>4855567.879999998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4941955.2699999996</v>
      </c>
      <c r="F146" s="30">
        <f t="shared" ref="F146:F154" si="15">+D146+E146</f>
        <v>4941955.2699999996</v>
      </c>
      <c r="G146" s="102">
        <v>4480576.2</v>
      </c>
      <c r="H146" s="102">
        <v>4480576.2</v>
      </c>
      <c r="I146" s="31">
        <f t="shared" si="14"/>
        <v>461379.06999999937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7850517.5599999996</v>
      </c>
      <c r="F151" s="30">
        <f t="shared" si="15"/>
        <v>7850517.5599999996</v>
      </c>
      <c r="G151" s="102">
        <v>3456328.75</v>
      </c>
      <c r="H151" s="102">
        <v>3456328.75</v>
      </c>
      <c r="I151" s="31">
        <f t="shared" si="14"/>
        <v>4394188.8099999996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129632848.06999999</v>
      </c>
      <c r="E180" s="76">
        <f>+E15+E106</f>
        <v>19757507.719999999</v>
      </c>
      <c r="F180" s="77">
        <f>+F15+F106</f>
        <v>149390355.78999999</v>
      </c>
      <c r="G180" s="78">
        <f>+G15+G106</f>
        <v>142610760.97</v>
      </c>
      <c r="H180" s="77">
        <f>+H15+H106</f>
        <v>142610760.97</v>
      </c>
      <c r="I180" s="20">
        <f t="shared" si="14"/>
        <v>6779594.8199999928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2018-02-21T14:57:43Z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