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<sst xmlns="http://schemas.openxmlformats.org/spreadsheetml/2006/main" count="141" uniqueCount="128">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</sst>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12225558.52</v>
      </c>
      <c r="D16" s="28">
        <f>SUM(D17:D23)</f>
        <v>11664001.6</v>
      </c>
      <c r="E16" s="28"/>
      <c r="F16" s="29" t="s">
        <v>8</v>
      </c>
      <c r="G16" s="29">
        <f>SUM(G17:G25)</f>
        <v>3244973.93</v>
      </c>
      <c r="H16" s="30">
        <f>SUM(H17:H25)</f>
        <v>3033453.57</v>
      </c>
    </row>
    <row r="17" spans="2:8" s="5" customFormat="1" ht="15" x14ac:dyDescent="0.25">
      <c r="B17" s="31" t="s">
        <v>9</v>
      </c>
      <c r="C17" s="75">
        <v>0</v>
      </c>
      <c r="D17" s="75">
        <v>49000</v>
      </c>
      <c r="E17" s="32"/>
      <c r="F17" s="32" t="s">
        <v>10</v>
      </c>
      <c r="G17" s="75">
        <v>-6400.46</v>
      </c>
      <c r="H17" s="75">
        <v>-103093.54</v>
      </c>
    </row>
    <row r="18" spans="2:8" s="5" customFormat="1" ht="15" x14ac:dyDescent="0.25">
      <c r="B18" s="31" t="s">
        <v>11</v>
      </c>
      <c r="C18" s="75">
        <v>49000</v>
      </c>
      <c r="D18" s="75">
        <v>11027627.029999999</v>
      </c>
      <c r="E18" s="32"/>
      <c r="F18" s="32" t="s">
        <v>12</v>
      </c>
      <c r="G18" s="75">
        <v>0</v>
      </c>
      <c r="H18" s="75">
        <v>0</v>
      </c>
    </row>
    <row r="19" spans="2:8" s="5" customFormat="1" ht="15" x14ac:dyDescent="0.25">
      <c r="B19" s="31" t="s">
        <v>13</v>
      </c>
      <c r="C19" s="75">
        <v>11583414.449999999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593144.06999999995</v>
      </c>
      <c r="D20" s="75">
        <v>587374.56999999995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3248508.39</v>
      </c>
      <c r="H23" s="75">
        <v>3136547.11</v>
      </c>
    </row>
    <row r="24" spans="2:8" s="5" customFormat="1" ht="15" x14ac:dyDescent="0.25">
      <c r="B24" s="27" t="s">
        <v>23</v>
      </c>
      <c r="C24" s="28">
        <f>SUM(C25:C31)</f>
        <v>3348302.63</v>
      </c>
      <c r="D24" s="28">
        <f>SUM(D25:D31)</f>
        <v>3950299.5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2866</v>
      </c>
      <c r="H25" s="75">
        <v>0</v>
      </c>
    </row>
    <row r="26" spans="2:8" s="5" customFormat="1" ht="15" x14ac:dyDescent="0.25">
      <c r="B26" s="31" t="s">
        <v>27</v>
      </c>
      <c r="C26" s="75">
        <v>3332302.63</v>
      </c>
      <c r="D26" s="75">
        <v>3938417.82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16000</v>
      </c>
      <c r="D27" s="75">
        <v>11881.68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176365.7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176365.7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7600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7600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152278.43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15750226.849999998</v>
      </c>
      <c r="D54" s="72">
        <f>+D16+D24+D32+D38++D44+D45+D48</f>
        <v>15766579.529999999</v>
      </c>
      <c r="E54" s="72"/>
      <c r="F54" s="73" t="s">
        <v>83</v>
      </c>
      <c r="G54" s="72">
        <f>+G16+G26+G30+G33++G34+G38+G45+G49</f>
        <v>3244973.93</v>
      </c>
      <c r="H54" s="74">
        <f>+H16+H26+H30+H33++H34+H38+H45+H49</f>
        <v>3041053.57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Universidad Tecnológica de San Juan del Río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0.09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240847894.00999999</v>
      </c>
      <c r="D72" s="75">
        <v>222712740.84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97288264.980000004</v>
      </c>
      <c r="D73" s="75">
        <v>88304004.739999995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1023682.6</v>
      </c>
      <c r="D74" s="75">
        <v>1023682.6</v>
      </c>
      <c r="E74" s="36"/>
      <c r="F74" s="53" t="s">
        <v>95</v>
      </c>
      <c r="G74" s="75">
        <v>1425364</v>
      </c>
      <c r="H74" s="75">
        <v>0</v>
      </c>
    </row>
    <row r="75" spans="2:12" s="50" customFormat="1" ht="15" x14ac:dyDescent="0.25">
      <c r="B75" s="48" t="s">
        <v>96</v>
      </c>
      <c r="C75" s="75">
        <v>-14730371.42</v>
      </c>
      <c r="D75" s="75">
        <v>-8773893.4700000007</v>
      </c>
      <c r="E75" s="36"/>
      <c r="F75" s="53" t="s">
        <v>97</v>
      </c>
      <c r="G75" s="75">
        <v>0</v>
      </c>
      <c r="H75" s="75">
        <v>1425363.75</v>
      </c>
    </row>
    <row r="76" spans="2:12" s="50" customFormat="1" ht="15" x14ac:dyDescent="0.25">
      <c r="B76" s="48" t="s">
        <v>98</v>
      </c>
      <c r="C76" s="75">
        <v>51865.8</v>
      </c>
      <c r="D76" s="75">
        <v>51865.8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1425364</v>
      </c>
      <c r="H77" s="37">
        <f>SUM(H70:H75)</f>
        <v>1425363.75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4670337.93</v>
      </c>
      <c r="H79" s="37">
        <f>+H54+H77</f>
        <v>4466417.32</v>
      </c>
    </row>
    <row r="80" spans="2:12" s="50" customFormat="1" x14ac:dyDescent="0.2">
      <c r="B80" s="48" t="s">
        <v>103</v>
      </c>
      <c r="C80" s="36">
        <f>SUM(C70:C78)</f>
        <v>324481335.97000003</v>
      </c>
      <c r="D80" s="36">
        <f>SUM(D70:D78)</f>
        <v>303318400.60000002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340231562.82000005</v>
      </c>
      <c r="D82" s="36">
        <f>+D54+D80</f>
        <v>319084980.13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196145270.53999999</v>
      </c>
      <c r="H83" s="37">
        <f>SUM(H85:H87)</f>
        <v>178010117.37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196145270.53999999</v>
      </c>
      <c r="H85" s="75">
        <v>178010117.37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139415998.38</v>
      </c>
      <c r="H89" s="37">
        <f>SUM(H91:H95)</f>
        <v>136608445.44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2896252.94</v>
      </c>
      <c r="H91" s="75">
        <v>2328775.94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38653788.18</v>
      </c>
      <c r="H92" s="75">
        <v>36413712.240000002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97865957.260000005</v>
      </c>
      <c r="H93" s="75">
        <v>97865957.260000005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335561268.91999996</v>
      </c>
      <c r="H102" s="37">
        <f>+H83+H89+H97</f>
        <v>314618562.81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340231606.84999996</v>
      </c>
      <c r="H104" s="37">
        <f>+H79+H102</f>
        <v>319084980.13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2018-02-21T14:57:51Z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