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NO EMPRESARIALES\8 CONCYTEQ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<sst xmlns="http://schemas.openxmlformats.org/spreadsheetml/2006/main" count="91" uniqueCount="91">
  <si>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</si>
  <si>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</si>
  <si>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</si>
  <si>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</si>
  <si>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</si>
  <si>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</si>
  <si>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</si>
  <si>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</si>
  <si>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</si>
  <si>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</si>
  <si>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</si>
  <si>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</si>
  <si>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</si>
  <si>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</si>
  <si>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</si>
  <si>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</si>
  <si>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</si>
  <si>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</si>
  <si>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</si>
  <si>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</si>
  <si>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</si>
  <si>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</si>
  <si>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</si>
  <si>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</si>
  <si>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</si>
  <si>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</si>
  <si>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</si>
  <si>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</si>
  <si>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</si>
  <si>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</si>
  <si>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</si>
  <si>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</si>
  <si>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</si>
  <si>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</si>
  <si>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</si>
  <si>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</si>
  <si>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</si>
  <si>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</si>
  <si>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</si>
  <si>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</si>
  <si>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</si>
  <si>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</si>
  <si>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</si>
  <si>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</si>
  <si>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</si>
  <si>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</si>
  <si>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</si>
  <si>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</si>
  <si>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</si>
  <si>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</si>
  <si>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</si>
  <si>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</si>
  <si>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</si>
  <si>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</si>
  <si>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</si>
  <si>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</si>
  <si>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</si>
  <si>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</si>
  <si>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</si>
  <si>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</si>
  <si>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</si>
  <si>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</si>
  <si>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</si>
  <si>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</si>
  <si>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</si>
  <si>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</si>
  <si>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</si>
  <si>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</si>
  <si>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</si>
  <si>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</si>
  <si>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</si>
  <si>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</si>
  <si>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</si>
  <si>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</si>
  <si>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</si>
  <si>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</si>
  <si>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</si>
  <si>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</si>
  <si>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</si>
  <si>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</si>
  <si>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</si>
  <si>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</si>
  <si>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</si>
  <si>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</si>
  <si>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</si>
  <si>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</si>
  <si>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</si>
  <si>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</si>
  <si>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</si>
  <si>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Consejo de Ciencia y TecnologÃ­a del Estado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</si>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</sst>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12999155</v>
      </c>
      <c r="E14" s="4">
        <f>SUM(E15:E21)</f>
        <v>0</v>
      </c>
      <c r="F14" s="4">
        <f t="shared" ref="F14:F77" si="0">+D14+E14</f>
        <v>12999155</v>
      </c>
      <c r="G14" s="4">
        <f>SUM(G15:G21)</f>
        <v>12986122.440000001</v>
      </c>
      <c r="H14" s="4">
        <f>SUM(H15:H21)</f>
        <v>12986122.440000001</v>
      </c>
      <c r="I14" s="4">
        <f t="shared" ref="I14:I77" si="1">+F14-G14</f>
        <v>13032.559999998659</v>
      </c>
      <c r="K14" s="8"/>
    </row>
    <row r="15" spans="2:11" s="1" customFormat="1" ht="15" x14ac:dyDescent="0.25">
      <c r="B15" s="5"/>
      <c r="C15" s="6" t="s">
        <v>13</v>
      </c>
      <c r="D15" s="19">
        <v>6567325</v>
      </c>
      <c r="E15" s="19">
        <v>0</v>
      </c>
      <c r="F15" s="7">
        <f t="shared" si="0"/>
        <v>6567325</v>
      </c>
      <c r="G15" s="19">
        <v>6647720.75</v>
      </c>
      <c r="H15" s="19">
        <v>6647720.75</v>
      </c>
      <c r="I15" s="7">
        <f t="shared" si="1"/>
        <v>-80395.75</v>
      </c>
      <c r="K15" s="8"/>
    </row>
    <row r="16" spans="2:11" s="1" customFormat="1" ht="15" x14ac:dyDescent="0.25">
      <c r="B16" s="5"/>
      <c r="C16" s="6" t="s">
        <v>14</v>
      </c>
      <c r="D16" s="19">
        <v>100000</v>
      </c>
      <c r="E16" s="19">
        <v>0</v>
      </c>
      <c r="F16" s="7">
        <f t="shared" si="0"/>
        <v>100000</v>
      </c>
      <c r="G16" s="19">
        <v>106861.25</v>
      </c>
      <c r="H16" s="19">
        <v>106861.25</v>
      </c>
      <c r="I16" s="7">
        <f t="shared" si="1"/>
        <v>-6861.25</v>
      </c>
      <c r="K16" s="8"/>
    </row>
    <row r="17" spans="2:11" s="1" customFormat="1" ht="15" x14ac:dyDescent="0.25">
      <c r="B17" s="5"/>
      <c r="C17" s="6" t="s">
        <v>15</v>
      </c>
      <c r="D17" s="19">
        <v>2792507</v>
      </c>
      <c r="E17" s="19">
        <v>0</v>
      </c>
      <c r="F17" s="7">
        <f t="shared" si="0"/>
        <v>2792507</v>
      </c>
      <c r="G17" s="19">
        <v>2832278.91</v>
      </c>
      <c r="H17" s="19">
        <v>2832278.91</v>
      </c>
      <c r="I17" s="7">
        <f t="shared" si="1"/>
        <v>-39771.910000000149</v>
      </c>
      <c r="K17" s="8"/>
    </row>
    <row r="18" spans="2:11" s="1" customFormat="1" ht="15" x14ac:dyDescent="0.25">
      <c r="B18" s="5"/>
      <c r="C18" s="6" t="s">
        <v>16</v>
      </c>
      <c r="D18" s="19">
        <v>1269178</v>
      </c>
      <c r="E18" s="19">
        <v>0</v>
      </c>
      <c r="F18" s="7">
        <f t="shared" si="0"/>
        <v>1269178</v>
      </c>
      <c r="G18" s="19">
        <v>1149691.6399999999</v>
      </c>
      <c r="H18" s="19">
        <v>1149691.6399999999</v>
      </c>
      <c r="I18" s="7">
        <f t="shared" si="1"/>
        <v>119486.3600000001</v>
      </c>
      <c r="K18" s="8"/>
    </row>
    <row r="19" spans="2:11" s="1" customFormat="1" ht="15" x14ac:dyDescent="0.25">
      <c r="B19" s="5"/>
      <c r="C19" s="6" t="s">
        <v>17</v>
      </c>
      <c r="D19" s="19">
        <v>2270145</v>
      </c>
      <c r="E19" s="19">
        <v>0</v>
      </c>
      <c r="F19" s="7">
        <f t="shared" si="0"/>
        <v>2270145</v>
      </c>
      <c r="G19" s="19">
        <v>2249569.89</v>
      </c>
      <c r="H19" s="19">
        <v>2249569.89</v>
      </c>
      <c r="I19" s="7">
        <f t="shared" si="1"/>
        <v>20575.10999999987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0</v>
      </c>
      <c r="E21" s="19">
        <v>0</v>
      </c>
      <c r="F21" s="7">
        <f t="shared" si="0"/>
        <v>0</v>
      </c>
      <c r="G21" s="19">
        <v>0</v>
      </c>
      <c r="H21" s="19">
        <v>0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953500</v>
      </c>
      <c r="E22" s="4">
        <f>SUM(E23:E31)</f>
        <v>2782387.56</v>
      </c>
      <c r="F22" s="4">
        <f t="shared" si="0"/>
        <v>3735887.56</v>
      </c>
      <c r="G22" s="4">
        <f>SUM(G23:G31)</f>
        <v>2566200.21</v>
      </c>
      <c r="H22" s="4">
        <f>SUM(H23:H31)</f>
        <v>2566200.21</v>
      </c>
      <c r="I22" s="4">
        <f t="shared" si="1"/>
        <v>1169687.3500000001</v>
      </c>
      <c r="K22" s="8"/>
    </row>
    <row r="23" spans="2:11" s="1" customFormat="1" ht="24" x14ac:dyDescent="0.25">
      <c r="B23" s="5"/>
      <c r="C23" s="6" t="s">
        <v>21</v>
      </c>
      <c r="D23" s="19">
        <v>300000</v>
      </c>
      <c r="E23" s="19">
        <v>70000</v>
      </c>
      <c r="F23" s="7">
        <f t="shared" si="0"/>
        <v>370000</v>
      </c>
      <c r="G23" s="19">
        <v>335061.64</v>
      </c>
      <c r="H23" s="19">
        <v>335061.64</v>
      </c>
      <c r="I23" s="7">
        <f t="shared" si="1"/>
        <v>34938.359999999986</v>
      </c>
      <c r="K23" s="8"/>
    </row>
    <row r="24" spans="2:11" s="1" customFormat="1" ht="15" x14ac:dyDescent="0.25">
      <c r="B24" s="5"/>
      <c r="C24" s="6" t="s">
        <v>22</v>
      </c>
      <c r="D24" s="19">
        <v>115500</v>
      </c>
      <c r="E24" s="19">
        <v>182400</v>
      </c>
      <c r="F24" s="7">
        <f t="shared" si="0"/>
        <v>297900</v>
      </c>
      <c r="G24" s="19">
        <v>574516.64</v>
      </c>
      <c r="H24" s="19">
        <v>574516.64</v>
      </c>
      <c r="I24" s="7">
        <f t="shared" si="1"/>
        <v>-276616.64</v>
      </c>
      <c r="K24" s="8"/>
    </row>
    <row r="25" spans="2:11" s="1" customFormat="1" ht="15" x14ac:dyDescent="0.25">
      <c r="B25" s="5"/>
      <c r="C25" s="6" t="s">
        <v>23</v>
      </c>
      <c r="D25" s="19">
        <v>300000</v>
      </c>
      <c r="E25" s="19">
        <v>2408187.56</v>
      </c>
      <c r="F25" s="7">
        <f t="shared" si="0"/>
        <v>2708187.56</v>
      </c>
      <c r="G25" s="19">
        <v>1265689.28</v>
      </c>
      <c r="H25" s="19">
        <v>1265689.28</v>
      </c>
      <c r="I25" s="7">
        <f t="shared" si="1"/>
        <v>1442498.28</v>
      </c>
      <c r="K25" s="8"/>
    </row>
    <row r="26" spans="2:11" s="1" customFormat="1" ht="15" x14ac:dyDescent="0.25">
      <c r="B26" s="5"/>
      <c r="C26" s="6" t="s">
        <v>24</v>
      </c>
      <c r="D26" s="19">
        <v>25000</v>
      </c>
      <c r="E26" s="19">
        <v>0</v>
      </c>
      <c r="F26" s="7">
        <f t="shared" si="0"/>
        <v>25000</v>
      </c>
      <c r="G26" s="19">
        <v>12595.39</v>
      </c>
      <c r="H26" s="19">
        <v>12595.39</v>
      </c>
      <c r="I26" s="7">
        <f t="shared" si="1"/>
        <v>12404.61</v>
      </c>
      <c r="K26" s="8"/>
    </row>
    <row r="27" spans="2:11" s="1" customFormat="1" ht="15" x14ac:dyDescent="0.25">
      <c r="B27" s="5"/>
      <c r="C27" s="6" t="s">
        <v>25</v>
      </c>
      <c r="D27" s="19">
        <v>0</v>
      </c>
      <c r="E27" s="19">
        <v>0</v>
      </c>
      <c r="F27" s="7">
        <f t="shared" si="0"/>
        <v>0</v>
      </c>
      <c r="G27" s="19">
        <v>0</v>
      </c>
      <c r="H27" s="19">
        <v>0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200000</v>
      </c>
      <c r="E28" s="19">
        <v>121800</v>
      </c>
      <c r="F28" s="7">
        <f t="shared" si="0"/>
        <v>321800</v>
      </c>
      <c r="G28" s="19">
        <v>377847.48</v>
      </c>
      <c r="H28" s="19">
        <v>377847.48</v>
      </c>
      <c r="I28" s="7">
        <f t="shared" si="1"/>
        <v>-56047.479999999981</v>
      </c>
      <c r="K28" s="8"/>
    </row>
    <row r="29" spans="2:11" s="1" customFormat="1" ht="15" x14ac:dyDescent="0.25">
      <c r="B29" s="5"/>
      <c r="C29" s="6" t="s">
        <v>27</v>
      </c>
      <c r="D29" s="19">
        <v>10000</v>
      </c>
      <c r="E29" s="19">
        <v>0</v>
      </c>
      <c r="F29" s="7">
        <f t="shared" si="0"/>
        <v>10000</v>
      </c>
      <c r="G29" s="19">
        <v>0</v>
      </c>
      <c r="H29" s="19">
        <v>0</v>
      </c>
      <c r="I29" s="7">
        <f t="shared" si="1"/>
        <v>10000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3000</v>
      </c>
      <c r="E31" s="19">
        <v>0</v>
      </c>
      <c r="F31" s="7">
        <f t="shared" si="0"/>
        <v>3000</v>
      </c>
      <c r="G31" s="19">
        <v>489.78</v>
      </c>
      <c r="H31" s="19">
        <v>489.78</v>
      </c>
      <c r="I31" s="7">
        <f t="shared" si="1"/>
        <v>2510.2200000000003</v>
      </c>
      <c r="K31" s="8"/>
    </row>
    <row r="32" spans="2:11" s="1" customFormat="1" x14ac:dyDescent="0.2">
      <c r="B32" s="27" t="s">
        <v>30</v>
      </c>
      <c r="C32" s="28"/>
      <c r="D32" s="4">
        <f>SUM(D33:D41)</f>
        <v>6280612</v>
      </c>
      <c r="E32" s="4">
        <f>SUM(E33:E41)</f>
        <v>5627761</v>
      </c>
      <c r="F32" s="4">
        <f t="shared" si="0"/>
        <v>11908373</v>
      </c>
      <c r="G32" s="4">
        <f>SUM(G33:G41)</f>
        <v>9245840.6500000004</v>
      </c>
      <c r="H32" s="4">
        <f>SUM(H33:H41)</f>
        <v>9745840.6500000004</v>
      </c>
      <c r="I32" s="4">
        <f t="shared" si="1"/>
        <v>2662532.3499999996</v>
      </c>
      <c r="K32" s="8"/>
    </row>
    <row r="33" spans="2:11" s="1" customFormat="1" ht="15" x14ac:dyDescent="0.25">
      <c r="B33" s="5"/>
      <c r="C33" s="6" t="s">
        <v>31</v>
      </c>
      <c r="D33" s="19">
        <v>476200</v>
      </c>
      <c r="E33" s="19">
        <v>0</v>
      </c>
      <c r="F33" s="7">
        <f t="shared" si="0"/>
        <v>476200</v>
      </c>
      <c r="G33" s="19">
        <v>407387.15</v>
      </c>
      <c r="H33" s="19">
        <v>407387.15</v>
      </c>
      <c r="I33" s="7">
        <f t="shared" si="1"/>
        <v>68812.849999999977</v>
      </c>
      <c r="K33" s="8"/>
    </row>
    <row r="34" spans="2:11" s="1" customFormat="1" ht="15" x14ac:dyDescent="0.25">
      <c r="B34" s="5"/>
      <c r="C34" s="6" t="s">
        <v>32</v>
      </c>
      <c r="D34" s="19">
        <v>247000</v>
      </c>
      <c r="E34" s="19">
        <v>385940</v>
      </c>
      <c r="F34" s="7">
        <f t="shared" si="0"/>
        <v>632940</v>
      </c>
      <c r="G34" s="19">
        <v>769945.59999999998</v>
      </c>
      <c r="H34" s="19">
        <v>769945.59999999998</v>
      </c>
      <c r="I34" s="7">
        <f t="shared" si="1"/>
        <v>-137005.59999999998</v>
      </c>
      <c r="K34" s="8"/>
    </row>
    <row r="35" spans="2:11" s="1" customFormat="1" ht="15" x14ac:dyDescent="0.25">
      <c r="B35" s="5"/>
      <c r="C35" s="6" t="s">
        <v>33</v>
      </c>
      <c r="D35" s="19">
        <v>2952412</v>
      </c>
      <c r="E35" s="19">
        <v>4364821</v>
      </c>
      <c r="F35" s="7">
        <f t="shared" si="0"/>
        <v>7317233</v>
      </c>
      <c r="G35" s="19">
        <v>5931954.5700000003</v>
      </c>
      <c r="H35" s="19">
        <v>6431954.5700000003</v>
      </c>
      <c r="I35" s="7">
        <f t="shared" si="1"/>
        <v>1385278.4299999997</v>
      </c>
      <c r="K35" s="8"/>
    </row>
    <row r="36" spans="2:11" s="1" customFormat="1" ht="15" x14ac:dyDescent="0.25">
      <c r="B36" s="5"/>
      <c r="C36" s="6" t="s">
        <v>34</v>
      </c>
      <c r="D36" s="19">
        <v>220000</v>
      </c>
      <c r="E36" s="19">
        <v>0</v>
      </c>
      <c r="F36" s="7">
        <f t="shared" si="0"/>
        <v>220000</v>
      </c>
      <c r="G36" s="19">
        <v>220881.67</v>
      </c>
      <c r="H36" s="19">
        <v>220881.67</v>
      </c>
      <c r="I36" s="7">
        <f t="shared" si="1"/>
        <v>-881.67000000001281</v>
      </c>
      <c r="K36" s="8"/>
    </row>
    <row r="37" spans="2:11" s="1" customFormat="1" ht="24" x14ac:dyDescent="0.25">
      <c r="B37" s="5"/>
      <c r="C37" s="6" t="s">
        <v>35</v>
      </c>
      <c r="D37" s="19">
        <v>420000</v>
      </c>
      <c r="E37" s="19">
        <v>100000</v>
      </c>
      <c r="F37" s="7">
        <f t="shared" si="0"/>
        <v>520000</v>
      </c>
      <c r="G37" s="19">
        <v>508852.45</v>
      </c>
      <c r="H37" s="19">
        <v>508852.45</v>
      </c>
      <c r="I37" s="7">
        <f t="shared" si="1"/>
        <v>11147.549999999988</v>
      </c>
      <c r="K37" s="8"/>
    </row>
    <row r="38" spans="2:11" s="1" customFormat="1" ht="15" x14ac:dyDescent="0.25">
      <c r="B38" s="5"/>
      <c r="C38" s="6" t="s">
        <v>36</v>
      </c>
      <c r="D38" s="19">
        <v>1000000</v>
      </c>
      <c r="E38" s="19">
        <v>0</v>
      </c>
      <c r="F38" s="7">
        <f t="shared" si="0"/>
        <v>1000000</v>
      </c>
      <c r="G38" s="19">
        <v>0</v>
      </c>
      <c r="H38" s="19">
        <v>0</v>
      </c>
      <c r="I38" s="7">
        <f t="shared" si="1"/>
        <v>1000000</v>
      </c>
      <c r="K38" s="8"/>
    </row>
    <row r="39" spans="2:11" s="1" customFormat="1" ht="15" x14ac:dyDescent="0.25">
      <c r="B39" s="5"/>
      <c r="C39" s="6" t="s">
        <v>37</v>
      </c>
      <c r="D39" s="19">
        <v>725000</v>
      </c>
      <c r="E39" s="19">
        <v>777000</v>
      </c>
      <c r="F39" s="7">
        <f t="shared" si="0"/>
        <v>1502000</v>
      </c>
      <c r="G39" s="19">
        <v>1167180.21</v>
      </c>
      <c r="H39" s="19">
        <v>1167180.21</v>
      </c>
      <c r="I39" s="7">
        <f t="shared" si="1"/>
        <v>334819.79000000004</v>
      </c>
      <c r="K39" s="8"/>
    </row>
    <row r="40" spans="2:11" s="1" customFormat="1" ht="15" x14ac:dyDescent="0.25">
      <c r="B40" s="5"/>
      <c r="C40" s="6" t="s">
        <v>38</v>
      </c>
      <c r="D40" s="19">
        <v>10000</v>
      </c>
      <c r="E40" s="19">
        <v>0</v>
      </c>
      <c r="F40" s="7">
        <f t="shared" si="0"/>
        <v>10000</v>
      </c>
      <c r="G40" s="19">
        <v>0</v>
      </c>
      <c r="H40" s="19">
        <v>0</v>
      </c>
      <c r="I40" s="7">
        <f t="shared" si="1"/>
        <v>10000</v>
      </c>
      <c r="K40" s="8"/>
    </row>
    <row r="41" spans="2:11" s="1" customFormat="1" ht="15" x14ac:dyDescent="0.25">
      <c r="B41" s="5"/>
      <c r="C41" s="6" t="s">
        <v>39</v>
      </c>
      <c r="D41" s="19">
        <v>230000</v>
      </c>
      <c r="E41" s="19">
        <v>0</v>
      </c>
      <c r="F41" s="7">
        <f t="shared" si="0"/>
        <v>230000</v>
      </c>
      <c r="G41" s="19">
        <v>239639</v>
      </c>
      <c r="H41" s="19">
        <v>239639</v>
      </c>
      <c r="I41" s="7">
        <f t="shared" si="1"/>
        <v>-9639</v>
      </c>
      <c r="K41" s="8"/>
    </row>
    <row r="42" spans="2:11" s="1" customFormat="1" x14ac:dyDescent="0.2">
      <c r="B42" s="27" t="s">
        <v>40</v>
      </c>
      <c r="C42" s="28"/>
      <c r="D42" s="4">
        <f>SUM(D43:D51)</f>
        <v>4076013</v>
      </c>
      <c r="E42" s="4">
        <f>SUM(E43:E51)</f>
        <v>3618068</v>
      </c>
      <c r="F42" s="4">
        <f t="shared" si="0"/>
        <v>7694081</v>
      </c>
      <c r="G42" s="4">
        <f>SUM(G43:G51)</f>
        <v>7085061.7300000004</v>
      </c>
      <c r="H42" s="4">
        <f>SUM(H43:H51)</f>
        <v>6585061.7300000004</v>
      </c>
      <c r="I42" s="4">
        <f t="shared" si="1"/>
        <v>609019.26999999955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4066365</v>
      </c>
      <c r="E46" s="19">
        <v>3241835</v>
      </c>
      <c r="F46" s="7">
        <f t="shared" si="0"/>
        <v>7308200</v>
      </c>
      <c r="G46" s="19">
        <v>6826849.0700000003</v>
      </c>
      <c r="H46" s="19">
        <v>6326849.0700000003</v>
      </c>
      <c r="I46" s="7">
        <f t="shared" si="1"/>
        <v>481350.9299999997</v>
      </c>
      <c r="K46" s="8"/>
    </row>
    <row r="47" spans="2:11" s="1" customFormat="1" ht="15" x14ac:dyDescent="0.25">
      <c r="B47" s="5"/>
      <c r="C47" s="6" t="s">
        <v>45</v>
      </c>
      <c r="D47" s="19">
        <v>9648</v>
      </c>
      <c r="E47" s="19">
        <v>376233</v>
      </c>
      <c r="F47" s="7">
        <f t="shared" si="0"/>
        <v>385881</v>
      </c>
      <c r="G47" s="19">
        <v>258212.66</v>
      </c>
      <c r="H47" s="19">
        <v>258212.66</v>
      </c>
      <c r="I47" s="7">
        <f t="shared" si="1"/>
        <v>127668.34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711800</v>
      </c>
      <c r="F52" s="4">
        <f t="shared" si="0"/>
        <v>711800</v>
      </c>
      <c r="G52" s="4">
        <f>SUM(G53:G61)</f>
        <v>1082236.67</v>
      </c>
      <c r="H52" s="4">
        <f>SUM(H53:H61)</f>
        <v>1082236.67</v>
      </c>
      <c r="I52" s="4">
        <f t="shared" si="1"/>
        <v>-370436.66999999993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362800</v>
      </c>
      <c r="F53" s="7">
        <f t="shared" si="0"/>
        <v>362800</v>
      </c>
      <c r="G53" s="19">
        <v>218858.27</v>
      </c>
      <c r="H53" s="19">
        <v>218858.27</v>
      </c>
      <c r="I53" s="7">
        <f t="shared" si="1"/>
        <v>143941.73000000001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79000</v>
      </c>
      <c r="F54" s="7">
        <f t="shared" si="0"/>
        <v>79000</v>
      </c>
      <c r="G54" s="19">
        <v>173663.6</v>
      </c>
      <c r="H54" s="19">
        <v>173663.6</v>
      </c>
      <c r="I54" s="7">
        <f t="shared" si="1"/>
        <v>-94663.6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270000</v>
      </c>
      <c r="F56" s="7">
        <f t="shared" si="0"/>
        <v>270000</v>
      </c>
      <c r="G56" s="19">
        <v>265990</v>
      </c>
      <c r="H56" s="19">
        <v>265990</v>
      </c>
      <c r="I56" s="7">
        <f t="shared" si="1"/>
        <v>4010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0</v>
      </c>
      <c r="F58" s="7">
        <f t="shared" si="0"/>
        <v>0</v>
      </c>
      <c r="G58" s="19">
        <v>423724.79999999999</v>
      </c>
      <c r="H58" s="19">
        <v>423724.79999999999</v>
      </c>
      <c r="I58" s="7">
        <f t="shared" si="1"/>
        <v>-423724.79999999999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24309280</v>
      </c>
      <c r="E86" s="12">
        <f t="shared" si="4"/>
        <v>12740016.560000001</v>
      </c>
      <c r="F86" s="12">
        <f t="shared" si="4"/>
        <v>37049296.560000002</v>
      </c>
      <c r="G86" s="12">
        <f t="shared" si="4"/>
        <v>32965461.700000003</v>
      </c>
      <c r="H86" s="12">
        <f t="shared" si="4"/>
        <v>32965461.700000003</v>
      </c>
      <c r="I86" s="12">
        <f t="shared" si="4"/>
        <v>4083834.8599999975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2018-02-24T21:19:15Z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