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<sst xmlns="http://schemas.openxmlformats.org/spreadsheetml/2006/main" count="141" uniqueCount="128">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</sst>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1096310.22</v>
      </c>
      <c r="D16" s="28">
        <f>SUM(D17:D23)</f>
        <v>923742.12</v>
      </c>
      <c r="E16" s="28"/>
      <c r="F16" s="29" t="s">
        <v>8</v>
      </c>
      <c r="G16" s="29">
        <f>SUM(G17:G25)</f>
        <v>347243.03</v>
      </c>
      <c r="H16" s="30">
        <f>SUM(H17:H25)</f>
        <v>443029.91000000003</v>
      </c>
    </row>
    <row r="17" spans="2:8" s="5" customFormat="1" ht="15" x14ac:dyDescent="0.25">
      <c r="B17" s="31" t="s">
        <v>9</v>
      </c>
      <c r="C17" s="75">
        <v>10000</v>
      </c>
      <c r="D17" s="75">
        <v>10000</v>
      </c>
      <c r="E17" s="32"/>
      <c r="F17" s="32" t="s">
        <v>10</v>
      </c>
      <c r="G17" s="75">
        <v>107793.47</v>
      </c>
      <c r="H17" s="75">
        <v>102787.38</v>
      </c>
    </row>
    <row r="18" spans="2:8" s="5" customFormat="1" ht="15" x14ac:dyDescent="0.25">
      <c r="B18" s="31" t="s">
        <v>11</v>
      </c>
      <c r="C18" s="75">
        <v>0</v>
      </c>
      <c r="D18" s="75">
        <v>0</v>
      </c>
      <c r="E18" s="32"/>
      <c r="F18" s="32" t="s">
        <v>12</v>
      </c>
      <c r="G18" s="75">
        <v>0</v>
      </c>
      <c r="H18" s="75">
        <v>26680</v>
      </c>
    </row>
    <row r="19" spans="2:8" s="5" customFormat="1" ht="15" x14ac:dyDescent="0.25">
      <c r="B19" s="31" t="s">
        <v>13</v>
      </c>
      <c r="C19" s="75">
        <v>55640.03</v>
      </c>
      <c r="D19" s="75">
        <v>391993.81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1030670.19</v>
      </c>
      <c r="D20" s="75">
        <v>521748.31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239449.56</v>
      </c>
      <c r="H23" s="75">
        <v>313182.53000000003</v>
      </c>
    </row>
    <row r="24" spans="2:8" s="5" customFormat="1" ht="15" x14ac:dyDescent="0.25">
      <c r="B24" s="27" t="s">
        <v>23</v>
      </c>
      <c r="C24" s="28">
        <f>SUM(C25:C31)</f>
        <v>0</v>
      </c>
      <c r="D24" s="28">
        <f>SUM(D25:D31)</f>
        <v>89133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0</v>
      </c>
      <c r="H25" s="75">
        <v>380</v>
      </c>
    </row>
    <row r="26" spans="2:8" s="5" customFormat="1" ht="15" x14ac:dyDescent="0.25">
      <c r="B26" s="31" t="s">
        <v>27</v>
      </c>
      <c r="C26" s="75">
        <v>0</v>
      </c>
      <c r="D26" s="75">
        <v>0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0</v>
      </c>
      <c r="D27" s="75">
        <v>89133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1096310.22</v>
      </c>
      <c r="D54" s="72">
        <f>+D16+D24+D32+D38++D44+D45+D48</f>
        <v>1012875.12</v>
      </c>
      <c r="E54" s="72"/>
      <c r="F54" s="73" t="s">
        <v>83</v>
      </c>
      <c r="G54" s="72">
        <f>+G16+G26+G30+G33++G34+G38+G45+G49</f>
        <v>347243.03</v>
      </c>
      <c r="H54" s="74">
        <f>+H16+H26+H30+H33++H34+H38+H45+H49</f>
        <v>443029.91000000003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Instituto de Artes y Oficios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0</v>
      </c>
      <c r="D72" s="75">
        <v>0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5222844.87</v>
      </c>
      <c r="D73" s="75">
        <v>4834962.51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203984.71</v>
      </c>
      <c r="D74" s="75">
        <v>203984.71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-663566.63</v>
      </c>
      <c r="D75" s="75">
        <v>-424896.9</v>
      </c>
      <c r="E75" s="36"/>
      <c r="F75" s="53" t="s">
        <v>97</v>
      </c>
      <c r="G75" s="75">
        <v>2797878.99</v>
      </c>
      <c r="H75" s="75">
        <v>2470865.75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2797878.99</v>
      </c>
      <c r="H77" s="37">
        <f>SUM(H70:H75)</f>
        <v>2470865.75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3145122.0200000005</v>
      </c>
      <c r="H79" s="37">
        <f>+H54+H77</f>
        <v>2913895.66</v>
      </c>
    </row>
    <row r="80" spans="2:12" s="50" customFormat="1" x14ac:dyDescent="0.2">
      <c r="B80" s="48" t="s">
        <v>103</v>
      </c>
      <c r="C80" s="36">
        <f>SUM(C70:C78)</f>
        <v>4763262.95</v>
      </c>
      <c r="D80" s="36">
        <f>SUM(D70:D78)</f>
        <v>4614050.3199999994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5859573.1699999999</v>
      </c>
      <c r="D82" s="36">
        <f>+D54+D80</f>
        <v>5626925.4399999995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2518567.63</v>
      </c>
      <c r="H83" s="37">
        <f>SUM(H85:H87)</f>
        <v>2518567.63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2518567.63</v>
      </c>
      <c r="H87" s="75">
        <v>2518567.63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195883.51999999999</v>
      </c>
      <c r="H89" s="37">
        <f>SUM(H91:H95)</f>
        <v>194462.15000000002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1421.37</v>
      </c>
      <c r="H91" s="75">
        <v>-773273.23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194462.15</v>
      </c>
      <c r="H92" s="75">
        <v>967735.38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2714451.15</v>
      </c>
      <c r="H102" s="37">
        <f>+H83+H89+H97</f>
        <v>2713029.78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5859573.1699999999</v>
      </c>
      <c r="H104" s="37">
        <f>+H79+H102</f>
        <v>5626925.4399999995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