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<sst xmlns="http://schemas.openxmlformats.org/spreadsheetml/2006/main" count="91" uniqueCount="91">
  <si>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</si>
  <si>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</si>
  <si>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</si>
  <si>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</si>
  <si>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</si>
  <si>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</si>
  <si>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</si>
  <si>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</si>
  <si>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</si>
  <si>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</si>
  <si>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</si>
  <si>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</si>
  <si>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</si>
  <si>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</si>
  <si>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</si>
  <si>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</si>
  <si>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</si>
  <si>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</si>
  <si>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</si>
  <si>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</si>
  <si>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</si>
  <si>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</si>
  <si>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</si>
  <si>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</si>
  <si>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</si>
  <si>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</si>
  <si>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</si>
  <si>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</si>
  <si>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</si>
  <si>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</si>
  <si>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</si>
  <si>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</si>
  <si>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</si>
  <si>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</si>
  <si>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</si>
  <si>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</si>
  <si>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</si>
  <si>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</si>
  <si>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</si>
  <si>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</si>
  <si>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</si>
  <si>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</si>
  <si>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</si>
  <si>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</si>
  <si>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</si>
  <si>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</si>
  <si>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</si>
  <si>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</si>
  <si>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</si>
  <si>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</si>
  <si>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</si>
  <si>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</si>
  <si>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</si>
  <si>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</si>
  <si>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</si>
  <si>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</si>
  <si>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</si>
  <si>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</si>
  <si>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</si>
  <si>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</si>
  <si>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</si>
  <si>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</si>
  <si>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</si>
  <si>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</si>
  <si>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</si>
  <si>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</si>
  <si>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</si>
  <si>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</si>
  <si>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</si>
  <si>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</si>
  <si>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</si>
  <si>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</si>
  <si>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</si>
  <si>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</si>
  <si>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</si>
  <si>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</si>
  <si>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</si>
  <si>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</si>
  <si>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</si>
  <si>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</si>
  <si>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</si>
  <si>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</si>
  <si>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</si>
  <si>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</si>
  <si>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</si>
  <si>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</si>
  <si>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</si>
  <si>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</si>
  <si>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</si>
  <si>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Universidad AutÃ³noma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</si>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</sst>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1407923558</v>
      </c>
      <c r="E14" s="4">
        <f>SUM(E15:E21)</f>
        <v>206392989</v>
      </c>
      <c r="F14" s="4">
        <f t="shared" ref="F14:F77" si="0">+D14+E14</f>
        <v>1614316547</v>
      </c>
      <c r="G14" s="4">
        <f>SUM(G15:G21)</f>
        <v>1576534175</v>
      </c>
      <c r="H14" s="4">
        <f>SUM(H15:H21)</f>
        <v>1576534175</v>
      </c>
      <c r="I14" s="4">
        <f t="shared" ref="I14:I77" si="1">+F14-G14</f>
        <v>37782372</v>
      </c>
      <c r="K14" s="8"/>
    </row>
    <row r="15" spans="2:11" s="1" customFormat="1" ht="15" x14ac:dyDescent="0.25">
      <c r="B15" s="5"/>
      <c r="C15" s="6" t="s">
        <v>13</v>
      </c>
      <c r="D15" s="19">
        <v>448652493</v>
      </c>
      <c r="E15" s="19">
        <v>-28806875</v>
      </c>
      <c r="F15" s="7">
        <f t="shared" si="0"/>
        <v>419845618</v>
      </c>
      <c r="G15" s="19">
        <v>419845618</v>
      </c>
      <c r="H15" s="19">
        <v>419845618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271956514</v>
      </c>
      <c r="E16" s="19">
        <v>92223266</v>
      </c>
      <c r="F16" s="7">
        <f t="shared" si="0"/>
        <v>364179780</v>
      </c>
      <c r="G16" s="19">
        <v>326397408</v>
      </c>
      <c r="H16" s="19">
        <v>326397408</v>
      </c>
      <c r="I16" s="7">
        <f t="shared" si="1"/>
        <v>37782372</v>
      </c>
      <c r="K16" s="8"/>
    </row>
    <row r="17" spans="2:11" s="1" customFormat="1" ht="15" x14ac:dyDescent="0.25">
      <c r="B17" s="5"/>
      <c r="C17" s="6" t="s">
        <v>15</v>
      </c>
      <c r="D17" s="19">
        <v>236613483</v>
      </c>
      <c r="E17" s="19">
        <v>63515751</v>
      </c>
      <c r="F17" s="7">
        <f t="shared" si="0"/>
        <v>300129234</v>
      </c>
      <c r="G17" s="19">
        <v>300129234</v>
      </c>
      <c r="H17" s="19">
        <v>300129234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112522155</v>
      </c>
      <c r="E18" s="19">
        <v>51304656</v>
      </c>
      <c r="F18" s="7">
        <f t="shared" si="0"/>
        <v>163826811</v>
      </c>
      <c r="G18" s="19">
        <v>163826811</v>
      </c>
      <c r="H18" s="19">
        <v>163826811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263269264</v>
      </c>
      <c r="E19" s="19">
        <v>43175108</v>
      </c>
      <c r="F19" s="7">
        <f t="shared" si="0"/>
        <v>306444372</v>
      </c>
      <c r="G19" s="19">
        <v>306444372</v>
      </c>
      <c r="H19" s="19">
        <v>306444372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74909649</v>
      </c>
      <c r="E21" s="19">
        <v>-15018917</v>
      </c>
      <c r="F21" s="7">
        <f t="shared" si="0"/>
        <v>59890732</v>
      </c>
      <c r="G21" s="19">
        <v>59890732</v>
      </c>
      <c r="H21" s="19">
        <v>59890732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108682521</v>
      </c>
      <c r="E22" s="4">
        <f>SUM(E23:E31)</f>
        <v>66618286</v>
      </c>
      <c r="F22" s="4">
        <f t="shared" si="0"/>
        <v>175300807</v>
      </c>
      <c r="G22" s="4">
        <f>SUM(G23:G31)</f>
        <v>131671234</v>
      </c>
      <c r="H22" s="4">
        <f>SUM(H23:H31)</f>
        <v>131671234</v>
      </c>
      <c r="I22" s="4">
        <f t="shared" si="1"/>
        <v>43629573</v>
      </c>
      <c r="K22" s="8"/>
    </row>
    <row r="23" spans="2:11" s="1" customFormat="1" ht="24" x14ac:dyDescent="0.25">
      <c r="B23" s="5"/>
      <c r="C23" s="6" t="s">
        <v>21</v>
      </c>
      <c r="D23" s="19">
        <v>21597454</v>
      </c>
      <c r="E23" s="19">
        <v>24490627</v>
      </c>
      <c r="F23" s="7">
        <f t="shared" si="0"/>
        <v>46088081</v>
      </c>
      <c r="G23" s="19">
        <v>38826981</v>
      </c>
      <c r="H23" s="19">
        <v>38826981</v>
      </c>
      <c r="I23" s="7">
        <f t="shared" si="1"/>
        <v>7261100</v>
      </c>
      <c r="K23" s="8"/>
    </row>
    <row r="24" spans="2:11" s="1" customFormat="1" ht="15" x14ac:dyDescent="0.25">
      <c r="B24" s="5"/>
      <c r="C24" s="6" t="s">
        <v>22</v>
      </c>
      <c r="D24" s="19">
        <v>7238838</v>
      </c>
      <c r="E24" s="19">
        <v>4386040</v>
      </c>
      <c r="F24" s="7">
        <f t="shared" si="0"/>
        <v>11624878</v>
      </c>
      <c r="G24" s="19">
        <v>7800930</v>
      </c>
      <c r="H24" s="19">
        <v>7800930</v>
      </c>
      <c r="I24" s="7">
        <f t="shared" si="1"/>
        <v>3823948</v>
      </c>
      <c r="K24" s="8"/>
    </row>
    <row r="25" spans="2:11" s="1" customFormat="1" ht="15" x14ac:dyDescent="0.25">
      <c r="B25" s="5"/>
      <c r="C25" s="6" t="s">
        <v>23</v>
      </c>
      <c r="D25" s="19">
        <v>1487533</v>
      </c>
      <c r="E25" s="19">
        <v>409242</v>
      </c>
      <c r="F25" s="7">
        <f t="shared" si="0"/>
        <v>1896775</v>
      </c>
      <c r="G25" s="19">
        <v>1640154</v>
      </c>
      <c r="H25" s="19">
        <v>1640154</v>
      </c>
      <c r="I25" s="7">
        <f t="shared" si="1"/>
        <v>256621</v>
      </c>
      <c r="K25" s="8"/>
    </row>
    <row r="26" spans="2:11" s="1" customFormat="1" ht="15" x14ac:dyDescent="0.25">
      <c r="B26" s="5"/>
      <c r="C26" s="6" t="s">
        <v>24</v>
      </c>
      <c r="D26" s="19">
        <v>22852971</v>
      </c>
      <c r="E26" s="19">
        <v>3733465</v>
      </c>
      <c r="F26" s="7">
        <f t="shared" si="0"/>
        <v>26586436</v>
      </c>
      <c r="G26" s="19">
        <v>22981739</v>
      </c>
      <c r="H26" s="19">
        <v>22981739</v>
      </c>
      <c r="I26" s="7">
        <f t="shared" si="1"/>
        <v>3604697</v>
      </c>
      <c r="K26" s="8"/>
    </row>
    <row r="27" spans="2:11" s="1" customFormat="1" ht="15" x14ac:dyDescent="0.25">
      <c r="B27" s="5"/>
      <c r="C27" s="6" t="s">
        <v>25</v>
      </c>
      <c r="D27" s="19">
        <v>39705147</v>
      </c>
      <c r="E27" s="19">
        <v>22118577</v>
      </c>
      <c r="F27" s="7">
        <f t="shared" si="0"/>
        <v>61823724</v>
      </c>
      <c r="G27" s="19">
        <v>39929787</v>
      </c>
      <c r="H27" s="19">
        <v>39929787</v>
      </c>
      <c r="I27" s="7">
        <f t="shared" si="1"/>
        <v>21893937</v>
      </c>
      <c r="K27" s="8"/>
    </row>
    <row r="28" spans="2:11" s="1" customFormat="1" ht="15" x14ac:dyDescent="0.25">
      <c r="B28" s="5"/>
      <c r="C28" s="6" t="s">
        <v>26</v>
      </c>
      <c r="D28" s="19">
        <v>8884479</v>
      </c>
      <c r="E28" s="19">
        <v>3285176</v>
      </c>
      <c r="F28" s="7">
        <f t="shared" si="0"/>
        <v>12169655</v>
      </c>
      <c r="G28" s="19">
        <v>11156877</v>
      </c>
      <c r="H28" s="19">
        <v>11156877</v>
      </c>
      <c r="I28" s="7">
        <f t="shared" si="1"/>
        <v>1012778</v>
      </c>
      <c r="K28" s="8"/>
    </row>
    <row r="29" spans="2:11" s="1" customFormat="1" ht="15" x14ac:dyDescent="0.25">
      <c r="B29" s="5"/>
      <c r="C29" s="6" t="s">
        <v>27</v>
      </c>
      <c r="D29" s="19">
        <v>2238922</v>
      </c>
      <c r="E29" s="19">
        <v>2572004</v>
      </c>
      <c r="F29" s="7">
        <f t="shared" si="0"/>
        <v>4810926</v>
      </c>
      <c r="G29" s="19">
        <v>4411340</v>
      </c>
      <c r="H29" s="19">
        <v>4411340</v>
      </c>
      <c r="I29" s="7">
        <f t="shared" si="1"/>
        <v>399586</v>
      </c>
      <c r="K29" s="8"/>
    </row>
    <row r="30" spans="2:11" s="1" customFormat="1" ht="15" x14ac:dyDescent="0.25">
      <c r="B30" s="5"/>
      <c r="C30" s="6" t="s">
        <v>28</v>
      </c>
      <c r="D30" s="19">
        <v>6776</v>
      </c>
      <c r="E30" s="19">
        <v>-5336</v>
      </c>
      <c r="F30" s="7">
        <f t="shared" si="0"/>
        <v>1440</v>
      </c>
      <c r="G30" s="19">
        <v>1340</v>
      </c>
      <c r="H30" s="19">
        <v>1340</v>
      </c>
      <c r="I30" s="7">
        <f t="shared" si="1"/>
        <v>100</v>
      </c>
      <c r="K30" s="8"/>
    </row>
    <row r="31" spans="2:11" s="1" customFormat="1" ht="15" x14ac:dyDescent="0.25">
      <c r="B31" s="5"/>
      <c r="C31" s="6" t="s">
        <v>29</v>
      </c>
      <c r="D31" s="19">
        <v>4670401</v>
      </c>
      <c r="E31" s="19">
        <v>5628491</v>
      </c>
      <c r="F31" s="7">
        <f t="shared" si="0"/>
        <v>10298892</v>
      </c>
      <c r="G31" s="19">
        <v>4922086</v>
      </c>
      <c r="H31" s="19">
        <v>4922086</v>
      </c>
      <c r="I31" s="7">
        <f t="shared" si="1"/>
        <v>5376806</v>
      </c>
      <c r="K31" s="8"/>
    </row>
    <row r="32" spans="2:11" s="1" customFormat="1" x14ac:dyDescent="0.2">
      <c r="B32" s="27" t="s">
        <v>30</v>
      </c>
      <c r="C32" s="28"/>
      <c r="D32" s="4">
        <f>SUM(D33:D41)</f>
        <v>162550882</v>
      </c>
      <c r="E32" s="4">
        <f>SUM(E33:E41)</f>
        <v>167958757</v>
      </c>
      <c r="F32" s="4">
        <f t="shared" si="0"/>
        <v>330509639</v>
      </c>
      <c r="G32" s="4">
        <f>SUM(G33:G41)</f>
        <v>220346613</v>
      </c>
      <c r="H32" s="4">
        <f>SUM(H33:H41)</f>
        <v>220346613</v>
      </c>
      <c r="I32" s="4">
        <f t="shared" si="1"/>
        <v>110163026</v>
      </c>
      <c r="K32" s="8"/>
    </row>
    <row r="33" spans="2:11" s="1" customFormat="1" ht="15" x14ac:dyDescent="0.25">
      <c r="B33" s="5"/>
      <c r="C33" s="6" t="s">
        <v>31</v>
      </c>
      <c r="D33" s="19">
        <v>22211222</v>
      </c>
      <c r="E33" s="19">
        <v>8993731</v>
      </c>
      <c r="F33" s="7">
        <f t="shared" si="0"/>
        <v>31204953</v>
      </c>
      <c r="G33" s="19">
        <v>30822236</v>
      </c>
      <c r="H33" s="19">
        <v>30822236</v>
      </c>
      <c r="I33" s="7">
        <f t="shared" si="1"/>
        <v>382717</v>
      </c>
      <c r="K33" s="8"/>
    </row>
    <row r="34" spans="2:11" s="1" customFormat="1" ht="15" x14ac:dyDescent="0.25">
      <c r="B34" s="5"/>
      <c r="C34" s="6" t="s">
        <v>32</v>
      </c>
      <c r="D34" s="19">
        <v>1747063</v>
      </c>
      <c r="E34" s="19">
        <v>159810</v>
      </c>
      <c r="F34" s="7">
        <f t="shared" si="0"/>
        <v>1906873</v>
      </c>
      <c r="G34" s="19">
        <v>1197213</v>
      </c>
      <c r="H34" s="19">
        <v>1197213</v>
      </c>
      <c r="I34" s="7">
        <f t="shared" si="1"/>
        <v>709660</v>
      </c>
      <c r="K34" s="8"/>
    </row>
    <row r="35" spans="2:11" s="1" customFormat="1" ht="15" x14ac:dyDescent="0.25">
      <c r="B35" s="5"/>
      <c r="C35" s="6" t="s">
        <v>33</v>
      </c>
      <c r="D35" s="19">
        <v>58018553</v>
      </c>
      <c r="E35" s="19">
        <v>54754346</v>
      </c>
      <c r="F35" s="7">
        <f t="shared" si="0"/>
        <v>112772899</v>
      </c>
      <c r="G35" s="19">
        <v>58344731</v>
      </c>
      <c r="H35" s="19">
        <v>58344731</v>
      </c>
      <c r="I35" s="7">
        <f t="shared" si="1"/>
        <v>54428168</v>
      </c>
      <c r="K35" s="8"/>
    </row>
    <row r="36" spans="2:11" s="1" customFormat="1" ht="15" x14ac:dyDescent="0.25">
      <c r="B36" s="5"/>
      <c r="C36" s="6" t="s">
        <v>34</v>
      </c>
      <c r="D36" s="19">
        <v>4964402</v>
      </c>
      <c r="E36" s="19">
        <v>1419765</v>
      </c>
      <c r="F36" s="7">
        <f t="shared" si="0"/>
        <v>6384167</v>
      </c>
      <c r="G36" s="19">
        <v>6305492</v>
      </c>
      <c r="H36" s="19">
        <v>6305492</v>
      </c>
      <c r="I36" s="7">
        <f t="shared" si="1"/>
        <v>78675</v>
      </c>
      <c r="K36" s="8"/>
    </row>
    <row r="37" spans="2:11" s="1" customFormat="1" ht="24" x14ac:dyDescent="0.25">
      <c r="B37" s="5"/>
      <c r="C37" s="6" t="s">
        <v>35</v>
      </c>
      <c r="D37" s="19">
        <v>26409912</v>
      </c>
      <c r="E37" s="19">
        <v>22211987</v>
      </c>
      <c r="F37" s="7">
        <f t="shared" si="0"/>
        <v>48621899</v>
      </c>
      <c r="G37" s="19">
        <v>42284827</v>
      </c>
      <c r="H37" s="19">
        <v>42284827</v>
      </c>
      <c r="I37" s="7">
        <f t="shared" si="1"/>
        <v>6337072</v>
      </c>
      <c r="K37" s="8"/>
    </row>
    <row r="38" spans="2:11" s="1" customFormat="1" ht="15" x14ac:dyDescent="0.25">
      <c r="B38" s="5"/>
      <c r="C38" s="6" t="s">
        <v>36</v>
      </c>
      <c r="D38" s="19">
        <v>5286888</v>
      </c>
      <c r="E38" s="19">
        <v>554325</v>
      </c>
      <c r="F38" s="7">
        <f t="shared" si="0"/>
        <v>5841213</v>
      </c>
      <c r="G38" s="19">
        <v>5292264</v>
      </c>
      <c r="H38" s="19">
        <v>5292264</v>
      </c>
      <c r="I38" s="7">
        <f t="shared" si="1"/>
        <v>548949</v>
      </c>
      <c r="K38" s="8"/>
    </row>
    <row r="39" spans="2:11" s="1" customFormat="1" ht="15" x14ac:dyDescent="0.25">
      <c r="B39" s="5"/>
      <c r="C39" s="6" t="s">
        <v>37</v>
      </c>
      <c r="D39" s="19">
        <v>20202659</v>
      </c>
      <c r="E39" s="19">
        <v>21395126</v>
      </c>
      <c r="F39" s="7">
        <f t="shared" si="0"/>
        <v>41597785</v>
      </c>
      <c r="G39" s="19">
        <v>23863018</v>
      </c>
      <c r="H39" s="19">
        <v>23863018</v>
      </c>
      <c r="I39" s="7">
        <f t="shared" si="1"/>
        <v>17734767</v>
      </c>
      <c r="K39" s="8"/>
    </row>
    <row r="40" spans="2:11" s="1" customFormat="1" ht="15" x14ac:dyDescent="0.25">
      <c r="B40" s="5"/>
      <c r="C40" s="6" t="s">
        <v>38</v>
      </c>
      <c r="D40" s="19">
        <v>12902058</v>
      </c>
      <c r="E40" s="19">
        <v>27648331</v>
      </c>
      <c r="F40" s="7">
        <f t="shared" si="0"/>
        <v>40550389</v>
      </c>
      <c r="G40" s="19">
        <v>14398119</v>
      </c>
      <c r="H40" s="19">
        <v>14398119</v>
      </c>
      <c r="I40" s="7">
        <f t="shared" si="1"/>
        <v>26152270</v>
      </c>
      <c r="K40" s="8"/>
    </row>
    <row r="41" spans="2:11" s="1" customFormat="1" ht="15" x14ac:dyDescent="0.25">
      <c r="B41" s="5"/>
      <c r="C41" s="6" t="s">
        <v>39</v>
      </c>
      <c r="D41" s="19">
        <v>10808125</v>
      </c>
      <c r="E41" s="19">
        <v>30821336</v>
      </c>
      <c r="F41" s="7">
        <f t="shared" si="0"/>
        <v>41629461</v>
      </c>
      <c r="G41" s="19">
        <v>37838713</v>
      </c>
      <c r="H41" s="19">
        <v>37838713</v>
      </c>
      <c r="I41" s="7">
        <f t="shared" si="1"/>
        <v>3790748</v>
      </c>
      <c r="K41" s="8"/>
    </row>
    <row r="42" spans="2:11" s="1" customFormat="1" x14ac:dyDescent="0.2">
      <c r="B42" s="27" t="s">
        <v>40</v>
      </c>
      <c r="C42" s="28"/>
      <c r="D42" s="4">
        <f>SUM(D43:D51)</f>
        <v>473833906</v>
      </c>
      <c r="E42" s="4">
        <f>SUM(E43:E51)</f>
        <v>193418194</v>
      </c>
      <c r="F42" s="4">
        <f t="shared" si="0"/>
        <v>667252100</v>
      </c>
      <c r="G42" s="4">
        <f>SUM(G43:G51)</f>
        <v>651844564</v>
      </c>
      <c r="H42" s="4">
        <f>SUM(H43:H51)</f>
        <v>651844564</v>
      </c>
      <c r="I42" s="4">
        <f t="shared" si="1"/>
        <v>15407536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38533556</v>
      </c>
      <c r="E46" s="19">
        <v>16912992</v>
      </c>
      <c r="F46" s="7">
        <f t="shared" si="0"/>
        <v>55446548</v>
      </c>
      <c r="G46" s="19">
        <v>40427577</v>
      </c>
      <c r="H46" s="19">
        <v>40427577</v>
      </c>
      <c r="I46" s="7">
        <f t="shared" si="1"/>
        <v>15018971</v>
      </c>
      <c r="K46" s="8"/>
    </row>
    <row r="47" spans="2:11" s="1" customFormat="1" ht="15" x14ac:dyDescent="0.25">
      <c r="B47" s="5"/>
      <c r="C47" s="6" t="s">
        <v>45</v>
      </c>
      <c r="D47" s="19">
        <v>435300350</v>
      </c>
      <c r="E47" s="19">
        <v>176505202</v>
      </c>
      <c r="F47" s="7">
        <f t="shared" si="0"/>
        <v>611805552</v>
      </c>
      <c r="G47" s="19">
        <v>611416987</v>
      </c>
      <c r="H47" s="19">
        <v>611416987</v>
      </c>
      <c r="I47" s="7">
        <f t="shared" si="1"/>
        <v>388565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33282762</v>
      </c>
      <c r="E52" s="4">
        <f>SUM(E53:E61)</f>
        <v>143164825</v>
      </c>
      <c r="F52" s="4">
        <f t="shared" si="0"/>
        <v>176447587</v>
      </c>
      <c r="G52" s="4">
        <f>SUM(G53:G61)</f>
        <v>121857704</v>
      </c>
      <c r="H52" s="4">
        <f>SUM(H53:H61)</f>
        <v>121857704</v>
      </c>
      <c r="I52" s="4">
        <f t="shared" si="1"/>
        <v>54589883</v>
      </c>
      <c r="K52" s="8"/>
    </row>
    <row r="53" spans="2:11" s="1" customFormat="1" ht="15" x14ac:dyDescent="0.25">
      <c r="B53" s="5"/>
      <c r="C53" s="6" t="s">
        <v>51</v>
      </c>
      <c r="D53" s="19">
        <v>5174009</v>
      </c>
      <c r="E53" s="19">
        <v>45661933</v>
      </c>
      <c r="F53" s="7">
        <f t="shared" si="0"/>
        <v>50835942</v>
      </c>
      <c r="G53" s="19">
        <v>30124892</v>
      </c>
      <c r="H53" s="19">
        <v>30124892</v>
      </c>
      <c r="I53" s="7">
        <f t="shared" si="1"/>
        <v>20711050</v>
      </c>
      <c r="K53" s="8"/>
    </row>
    <row r="54" spans="2:11" s="1" customFormat="1" ht="15" x14ac:dyDescent="0.25">
      <c r="B54" s="5"/>
      <c r="C54" s="6" t="s">
        <v>52</v>
      </c>
      <c r="D54" s="19">
        <v>4278659</v>
      </c>
      <c r="E54" s="19">
        <v>11172658</v>
      </c>
      <c r="F54" s="7">
        <f t="shared" si="0"/>
        <v>15451317</v>
      </c>
      <c r="G54" s="19">
        <v>13065926</v>
      </c>
      <c r="H54" s="19">
        <v>13065926</v>
      </c>
      <c r="I54" s="7">
        <f t="shared" si="1"/>
        <v>2385391</v>
      </c>
      <c r="K54" s="8"/>
    </row>
    <row r="55" spans="2:11" s="1" customFormat="1" ht="15" x14ac:dyDescent="0.25">
      <c r="B55" s="5"/>
      <c r="C55" s="6" t="s">
        <v>53</v>
      </c>
      <c r="D55" s="19">
        <v>14370429</v>
      </c>
      <c r="E55" s="19">
        <v>57580561</v>
      </c>
      <c r="F55" s="7">
        <f t="shared" si="0"/>
        <v>71950990</v>
      </c>
      <c r="G55" s="19">
        <v>54084744</v>
      </c>
      <c r="H55" s="19">
        <v>54084744</v>
      </c>
      <c r="I55" s="7">
        <f t="shared" si="1"/>
        <v>17866246</v>
      </c>
      <c r="K55" s="8"/>
    </row>
    <row r="56" spans="2:11" s="1" customFormat="1" ht="15" x14ac:dyDescent="0.25">
      <c r="B56" s="5"/>
      <c r="C56" s="6" t="s">
        <v>54</v>
      </c>
      <c r="D56" s="19">
        <v>3174720</v>
      </c>
      <c r="E56" s="19">
        <v>2152006</v>
      </c>
      <c r="F56" s="7">
        <f t="shared" si="0"/>
        <v>5326726</v>
      </c>
      <c r="G56" s="19">
        <v>3756011</v>
      </c>
      <c r="H56" s="19">
        <v>3756011</v>
      </c>
      <c r="I56" s="7">
        <f t="shared" si="1"/>
        <v>1570715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4740514</v>
      </c>
      <c r="E58" s="19">
        <v>21913108</v>
      </c>
      <c r="F58" s="7">
        <f t="shared" si="0"/>
        <v>26653622</v>
      </c>
      <c r="G58" s="19">
        <v>20100387</v>
      </c>
      <c r="H58" s="19">
        <v>20100387</v>
      </c>
      <c r="I58" s="7">
        <f t="shared" si="1"/>
        <v>6553235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3500</v>
      </c>
      <c r="F59" s="7">
        <f t="shared" si="0"/>
        <v>3500</v>
      </c>
      <c r="G59" s="19">
        <v>0</v>
      </c>
      <c r="H59" s="19">
        <v>0</v>
      </c>
      <c r="I59" s="7">
        <f t="shared" si="1"/>
        <v>3500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1544431</v>
      </c>
      <c r="E61" s="19">
        <v>4681059</v>
      </c>
      <c r="F61" s="7">
        <f t="shared" si="0"/>
        <v>6225490</v>
      </c>
      <c r="G61" s="19">
        <v>725744</v>
      </c>
      <c r="H61" s="19">
        <v>725744</v>
      </c>
      <c r="I61" s="7">
        <f t="shared" si="1"/>
        <v>5499746</v>
      </c>
      <c r="K61" s="8"/>
    </row>
    <row r="62" spans="2:11" s="1" customFormat="1" x14ac:dyDescent="0.2">
      <c r="B62" s="27" t="s">
        <v>60</v>
      </c>
      <c r="C62" s="28"/>
      <c r="D62" s="4">
        <f>SUM(D63:D65)</f>
        <v>6814776</v>
      </c>
      <c r="E62" s="4">
        <f>SUM(E63:E65)</f>
        <v>142355585</v>
      </c>
      <c r="F62" s="4">
        <f t="shared" si="0"/>
        <v>149170361</v>
      </c>
      <c r="G62" s="4">
        <f>SUM(G63:G65)</f>
        <v>103696690</v>
      </c>
      <c r="H62" s="4">
        <f>SUM(H63:H65)</f>
        <v>103696690</v>
      </c>
      <c r="I62" s="4">
        <f t="shared" si="1"/>
        <v>45473671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6814776</v>
      </c>
      <c r="E64" s="19">
        <v>142355585</v>
      </c>
      <c r="F64" s="7">
        <f t="shared" si="0"/>
        <v>149170361</v>
      </c>
      <c r="G64" s="19">
        <v>103696690</v>
      </c>
      <c r="H64" s="19">
        <v>103696690</v>
      </c>
      <c r="I64" s="7">
        <f t="shared" si="1"/>
        <v>45473671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2193088405</v>
      </c>
      <c r="E86" s="12">
        <f t="shared" si="4"/>
        <v>919908636</v>
      </c>
      <c r="F86" s="12">
        <f t="shared" si="4"/>
        <v>3112997041</v>
      </c>
      <c r="G86" s="12">
        <f t="shared" si="4"/>
        <v>2805950980</v>
      </c>
      <c r="H86" s="12">
        <f t="shared" si="4"/>
        <v>2805950980</v>
      </c>
      <c r="I86" s="12">
        <f t="shared" si="4"/>
        <v>307046061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