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<sst xmlns="http://schemas.openxmlformats.org/spreadsheetml/2006/main" count="177" uniqueCount="97">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</sst>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340703418</v>
      </c>
      <c r="E15" s="18">
        <f>+E16+E24+E34+E44+E54+E64+E68+E76+E80</f>
        <v>765205915</v>
      </c>
      <c r="F15" s="19">
        <f>+F16+F24+F34+F44+F54+F64+F68+F76+F80</f>
        <v>1105909333</v>
      </c>
      <c r="G15" s="20">
        <f>+G16+G24+G34+G44+G54+G64+G68+G76+G80</f>
        <v>798863272</v>
      </c>
      <c r="H15" s="20">
        <f>+H16+H24+H34+H44+H54+H64+H68+H76+H80</f>
        <v>798863272</v>
      </c>
      <c r="I15" s="20">
        <f>+F15-G15</f>
        <v>307046061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204627495</v>
      </c>
      <c r="E16" s="23">
        <f>SUM(E17:E23)</f>
        <v>183427019</v>
      </c>
      <c r="F16" s="24">
        <f>SUM(F17:F23)</f>
        <v>388054514</v>
      </c>
      <c r="G16" s="25">
        <f>SUM(G17:G23)</f>
        <v>350272142</v>
      </c>
      <c r="H16" s="24">
        <f>SUM(H17:H23)</f>
        <v>350272142</v>
      </c>
      <c r="I16" s="25">
        <f t="shared" ref="I16:I79" si="0">+F16-G16</f>
        <v>37782372</v>
      </c>
      <c r="J16" s="22"/>
    </row>
    <row r="17" spans="1:10" ht="15" x14ac:dyDescent="0.25">
      <c r="B17" s="27" t="s">
        <v>16</v>
      </c>
      <c r="C17" s="28"/>
      <c r="D17" s="102">
        <v>65485284</v>
      </c>
      <c r="E17" s="102">
        <v>27795424</v>
      </c>
      <c r="F17" s="30">
        <f t="shared" ref="F17:F23" si="1">+D17+E17</f>
        <v>93280708</v>
      </c>
      <c r="G17" s="102">
        <v>93280708</v>
      </c>
      <c r="H17" s="102">
        <v>93280708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38821831</v>
      </c>
      <c r="E18" s="102">
        <v>71479057</v>
      </c>
      <c r="F18" s="30">
        <f t="shared" si="1"/>
        <v>110300888</v>
      </c>
      <c r="G18" s="102">
        <v>72518516</v>
      </c>
      <c r="H18" s="102">
        <v>72518516</v>
      </c>
      <c r="I18" s="31">
        <f t="shared" si="0"/>
        <v>37782372</v>
      </c>
    </row>
    <row r="19" spans="1:10" ht="15" x14ac:dyDescent="0.25">
      <c r="B19" s="27" t="s">
        <v>18</v>
      </c>
      <c r="C19" s="28"/>
      <c r="D19" s="102">
        <v>34536086</v>
      </c>
      <c r="E19" s="102">
        <v>32146204</v>
      </c>
      <c r="F19" s="30">
        <f t="shared" si="1"/>
        <v>66682290</v>
      </c>
      <c r="G19" s="102">
        <v>66682290</v>
      </c>
      <c r="H19" s="102">
        <v>66682290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16423725</v>
      </c>
      <c r="E20" s="102">
        <v>19975085</v>
      </c>
      <c r="F20" s="30">
        <f t="shared" si="1"/>
        <v>36398810</v>
      </c>
      <c r="G20" s="102">
        <v>36398810</v>
      </c>
      <c r="H20" s="102">
        <v>36398810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38426762</v>
      </c>
      <c r="E21" s="102">
        <v>29658617</v>
      </c>
      <c r="F21" s="30">
        <f t="shared" si="1"/>
        <v>68085379</v>
      </c>
      <c r="G21" s="102">
        <v>68085379</v>
      </c>
      <c r="H21" s="102">
        <v>68085379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10933807</v>
      </c>
      <c r="E23" s="102">
        <v>2372632</v>
      </c>
      <c r="F23" s="30">
        <f t="shared" si="1"/>
        <v>13306439</v>
      </c>
      <c r="G23" s="102">
        <v>13306439</v>
      </c>
      <c r="H23" s="102">
        <v>13306439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13213089</v>
      </c>
      <c r="E24" s="23">
        <f>SUM(E25:E33)</f>
        <v>59671013</v>
      </c>
      <c r="F24" s="24">
        <f>SUM(F25:F33)</f>
        <v>72884102</v>
      </c>
      <c r="G24" s="25">
        <f>SUM(G25:G33)</f>
        <v>29254529</v>
      </c>
      <c r="H24" s="24">
        <f>SUM(H25:H33)</f>
        <v>29254529</v>
      </c>
      <c r="I24" s="25">
        <f>+F24-G24</f>
        <v>43629573</v>
      </c>
      <c r="J24" s="22"/>
    </row>
    <row r="25" spans="1:10" ht="15" x14ac:dyDescent="0.25">
      <c r="B25" s="27" t="s">
        <v>24</v>
      </c>
      <c r="C25" s="28"/>
      <c r="D25" s="102">
        <v>3152363</v>
      </c>
      <c r="E25" s="102">
        <v>12735261</v>
      </c>
      <c r="F25" s="30">
        <f t="shared" ref="F25:F33" si="2">+D25+E25</f>
        <v>15887624</v>
      </c>
      <c r="G25" s="102">
        <v>8626524</v>
      </c>
      <c r="H25" s="102">
        <v>8626524</v>
      </c>
      <c r="I25" s="31">
        <f t="shared" si="0"/>
        <v>7261100</v>
      </c>
    </row>
    <row r="26" spans="1:10" ht="15" x14ac:dyDescent="0.25">
      <c r="B26" s="27" t="s">
        <v>25</v>
      </c>
      <c r="C26" s="28"/>
      <c r="D26" s="102">
        <v>1056580</v>
      </c>
      <c r="E26" s="102">
        <v>4500568</v>
      </c>
      <c r="F26" s="30">
        <f t="shared" si="2"/>
        <v>5557148</v>
      </c>
      <c r="G26" s="102">
        <v>1733200</v>
      </c>
      <c r="H26" s="102">
        <v>1733200</v>
      </c>
      <c r="I26" s="31">
        <f t="shared" si="0"/>
        <v>3823948</v>
      </c>
    </row>
    <row r="27" spans="1:10" ht="15" x14ac:dyDescent="0.25">
      <c r="B27" s="109" t="s">
        <v>26</v>
      </c>
      <c r="C27" s="110"/>
      <c r="D27" s="102">
        <v>217120</v>
      </c>
      <c r="E27" s="102">
        <v>403908</v>
      </c>
      <c r="F27" s="30">
        <f t="shared" si="2"/>
        <v>621028</v>
      </c>
      <c r="G27" s="102">
        <v>364407</v>
      </c>
      <c r="H27" s="102">
        <v>364407</v>
      </c>
      <c r="I27" s="31">
        <f t="shared" si="0"/>
        <v>256621</v>
      </c>
    </row>
    <row r="28" spans="1:10" ht="15" x14ac:dyDescent="0.25">
      <c r="B28" s="27" t="s">
        <v>27</v>
      </c>
      <c r="C28" s="28"/>
      <c r="D28" s="102">
        <v>3073741</v>
      </c>
      <c r="E28" s="102">
        <v>5637006</v>
      </c>
      <c r="F28" s="30">
        <f t="shared" si="2"/>
        <v>8710747</v>
      </c>
      <c r="G28" s="102">
        <v>5106050</v>
      </c>
      <c r="H28" s="102">
        <v>5106050</v>
      </c>
      <c r="I28" s="31">
        <f t="shared" si="0"/>
        <v>3604697</v>
      </c>
    </row>
    <row r="29" spans="1:10" ht="15" x14ac:dyDescent="0.25">
      <c r="B29" s="109" t="s">
        <v>28</v>
      </c>
      <c r="C29" s="110"/>
      <c r="D29" s="102">
        <v>3407034</v>
      </c>
      <c r="E29" s="102">
        <v>27358447</v>
      </c>
      <c r="F29" s="30">
        <f t="shared" si="2"/>
        <v>30765481</v>
      </c>
      <c r="G29" s="102">
        <v>8871544</v>
      </c>
      <c r="H29" s="102">
        <v>8871544</v>
      </c>
      <c r="I29" s="31">
        <f t="shared" si="0"/>
        <v>21893937</v>
      </c>
    </row>
    <row r="30" spans="1:10" ht="15" x14ac:dyDescent="0.25">
      <c r="B30" s="27" t="s">
        <v>29</v>
      </c>
      <c r="C30" s="28"/>
      <c r="D30" s="102">
        <v>1296778</v>
      </c>
      <c r="E30" s="102">
        <v>2194819</v>
      </c>
      <c r="F30" s="30">
        <f t="shared" si="2"/>
        <v>3491597</v>
      </c>
      <c r="G30" s="102">
        <v>2478819</v>
      </c>
      <c r="H30" s="102">
        <v>2478819</v>
      </c>
      <c r="I30" s="31">
        <f t="shared" si="0"/>
        <v>1012778</v>
      </c>
    </row>
    <row r="31" spans="1:10" ht="15" x14ac:dyDescent="0.25">
      <c r="B31" s="109" t="s">
        <v>30</v>
      </c>
      <c r="C31" s="110"/>
      <c r="D31" s="102">
        <v>326793</v>
      </c>
      <c r="E31" s="102">
        <v>1052898</v>
      </c>
      <c r="F31" s="30">
        <f t="shared" si="2"/>
        <v>1379691</v>
      </c>
      <c r="G31" s="102">
        <v>980105</v>
      </c>
      <c r="H31" s="102">
        <v>980105</v>
      </c>
      <c r="I31" s="31">
        <f t="shared" si="0"/>
        <v>399586</v>
      </c>
    </row>
    <row r="32" spans="1:10" ht="15" x14ac:dyDescent="0.25">
      <c r="B32" s="27" t="s">
        <v>31</v>
      </c>
      <c r="C32" s="28"/>
      <c r="D32" s="102">
        <v>989</v>
      </c>
      <c r="E32" s="102">
        <v>-591</v>
      </c>
      <c r="F32" s="30">
        <f t="shared" si="2"/>
        <v>398</v>
      </c>
      <c r="G32" s="102">
        <v>298</v>
      </c>
      <c r="H32" s="102">
        <v>298</v>
      </c>
      <c r="I32" s="31">
        <f t="shared" si="0"/>
        <v>100</v>
      </c>
    </row>
    <row r="33" spans="1:10" ht="15" x14ac:dyDescent="0.25">
      <c r="B33" s="27" t="s">
        <v>32</v>
      </c>
      <c r="C33" s="28"/>
      <c r="D33" s="102">
        <v>681691</v>
      </c>
      <c r="E33" s="102">
        <v>5788697</v>
      </c>
      <c r="F33" s="30">
        <f t="shared" si="2"/>
        <v>6470388</v>
      </c>
      <c r="G33" s="102">
        <v>1093582</v>
      </c>
      <c r="H33" s="102">
        <v>1093582</v>
      </c>
      <c r="I33" s="31">
        <f t="shared" si="0"/>
        <v>5376806</v>
      </c>
    </row>
    <row r="34" spans="1:10" s="36" customFormat="1" x14ac:dyDescent="0.2">
      <c r="A34" s="22"/>
      <c r="B34" s="34" t="s">
        <v>33</v>
      </c>
      <c r="C34" s="35"/>
      <c r="D34" s="23">
        <f>SUM(D35:D43)</f>
        <v>22333767</v>
      </c>
      <c r="E34" s="23">
        <f>SUM(E35:E43)</f>
        <v>136785559</v>
      </c>
      <c r="F34" s="24">
        <f>SUM(F35:F43)</f>
        <v>159119326</v>
      </c>
      <c r="G34" s="25">
        <f>SUM(G35:G43)</f>
        <v>48956300</v>
      </c>
      <c r="H34" s="24">
        <f>SUM(H35:H43)</f>
        <v>48956300</v>
      </c>
      <c r="I34" s="25">
        <f t="shared" si="0"/>
        <v>110163026</v>
      </c>
      <c r="J34" s="22"/>
    </row>
    <row r="35" spans="1:10" ht="15" x14ac:dyDescent="0.25">
      <c r="B35" s="27" t="s">
        <v>34</v>
      </c>
      <c r="C35" s="28"/>
      <c r="D35" s="102">
        <v>3241948</v>
      </c>
      <c r="E35" s="102">
        <v>3988810</v>
      </c>
      <c r="F35" s="30">
        <f t="shared" ref="F35:F43" si="3">+D35+E35</f>
        <v>7230758</v>
      </c>
      <c r="G35" s="102">
        <v>6848041</v>
      </c>
      <c r="H35" s="102">
        <v>6848041</v>
      </c>
      <c r="I35" s="31">
        <f t="shared" si="0"/>
        <v>382717</v>
      </c>
    </row>
    <row r="36" spans="1:10" ht="15" x14ac:dyDescent="0.25">
      <c r="B36" s="109" t="s">
        <v>35</v>
      </c>
      <c r="C36" s="110"/>
      <c r="D36" s="102">
        <v>1390092</v>
      </c>
      <c r="E36" s="102">
        <v>-414437</v>
      </c>
      <c r="F36" s="30">
        <f t="shared" si="3"/>
        <v>975655</v>
      </c>
      <c r="G36" s="102">
        <v>265995</v>
      </c>
      <c r="H36" s="102">
        <v>265995</v>
      </c>
      <c r="I36" s="31">
        <f t="shared" si="0"/>
        <v>709660</v>
      </c>
    </row>
    <row r="37" spans="1:10" ht="15" x14ac:dyDescent="0.25">
      <c r="B37" s="27" t="s">
        <v>36</v>
      </c>
      <c r="C37" s="28"/>
      <c r="D37" s="102">
        <v>6814068</v>
      </c>
      <c r="E37" s="102">
        <v>60577050</v>
      </c>
      <c r="F37" s="30">
        <f t="shared" si="3"/>
        <v>67391118</v>
      </c>
      <c r="G37" s="102">
        <v>12962950</v>
      </c>
      <c r="H37" s="102">
        <v>12962950</v>
      </c>
      <c r="I37" s="31">
        <f t="shared" si="0"/>
        <v>54428168</v>
      </c>
    </row>
    <row r="38" spans="1:10" ht="15" x14ac:dyDescent="0.25">
      <c r="B38" s="27" t="s">
        <v>37</v>
      </c>
      <c r="C38" s="28"/>
      <c r="D38" s="102">
        <v>724604</v>
      </c>
      <c r="E38" s="102">
        <v>755016</v>
      </c>
      <c r="F38" s="30">
        <f t="shared" si="3"/>
        <v>1479620</v>
      </c>
      <c r="G38" s="102">
        <v>1400945</v>
      </c>
      <c r="H38" s="102">
        <v>1400945</v>
      </c>
      <c r="I38" s="31">
        <f t="shared" si="0"/>
        <v>78675</v>
      </c>
    </row>
    <row r="39" spans="1:10" ht="15" x14ac:dyDescent="0.25">
      <c r="B39" s="27" t="s">
        <v>38</v>
      </c>
      <c r="C39" s="28"/>
      <c r="D39" s="102">
        <v>3854789</v>
      </c>
      <c r="E39" s="102">
        <v>11877066</v>
      </c>
      <c r="F39" s="30">
        <f t="shared" si="3"/>
        <v>15731855</v>
      </c>
      <c r="G39" s="102">
        <v>9394783</v>
      </c>
      <c r="H39" s="102">
        <v>9394783</v>
      </c>
      <c r="I39" s="31">
        <f t="shared" si="0"/>
        <v>6337072</v>
      </c>
    </row>
    <row r="40" spans="1:10" ht="15" x14ac:dyDescent="0.25">
      <c r="B40" s="27" t="s">
        <v>39</v>
      </c>
      <c r="C40" s="28"/>
      <c r="D40" s="102">
        <v>771674</v>
      </c>
      <c r="E40" s="102">
        <v>953103</v>
      </c>
      <c r="F40" s="30">
        <f t="shared" si="3"/>
        <v>1724777</v>
      </c>
      <c r="G40" s="102">
        <v>1175828</v>
      </c>
      <c r="H40" s="102">
        <v>1175828</v>
      </c>
      <c r="I40" s="31">
        <f t="shared" si="0"/>
        <v>548949</v>
      </c>
    </row>
    <row r="41" spans="1:10" ht="15" x14ac:dyDescent="0.25">
      <c r="B41" s="27" t="s">
        <v>40</v>
      </c>
      <c r="C41" s="28"/>
      <c r="D41" s="102">
        <v>2948779</v>
      </c>
      <c r="E41" s="102">
        <v>20087840</v>
      </c>
      <c r="F41" s="30">
        <f t="shared" si="3"/>
        <v>23036619</v>
      </c>
      <c r="G41" s="102">
        <v>5301852</v>
      </c>
      <c r="H41" s="102">
        <v>5301852</v>
      </c>
      <c r="I41" s="31">
        <f t="shared" si="0"/>
        <v>17734767</v>
      </c>
    </row>
    <row r="42" spans="1:10" ht="15" x14ac:dyDescent="0.25">
      <c r="B42" s="27" t="s">
        <v>41</v>
      </c>
      <c r="C42" s="28"/>
      <c r="D42" s="102">
        <v>1010260</v>
      </c>
      <c r="E42" s="102">
        <v>28340964</v>
      </c>
      <c r="F42" s="30">
        <f t="shared" si="3"/>
        <v>29351224</v>
      </c>
      <c r="G42" s="102">
        <v>3198954</v>
      </c>
      <c r="H42" s="102">
        <v>3198954</v>
      </c>
      <c r="I42" s="31">
        <f t="shared" si="0"/>
        <v>26152270</v>
      </c>
    </row>
    <row r="43" spans="1:10" ht="15" x14ac:dyDescent="0.25">
      <c r="B43" s="27" t="s">
        <v>42</v>
      </c>
      <c r="C43" s="28"/>
      <c r="D43" s="102">
        <v>1577553</v>
      </c>
      <c r="E43" s="102">
        <v>10620147</v>
      </c>
      <c r="F43" s="30">
        <f t="shared" si="3"/>
        <v>12197700</v>
      </c>
      <c r="G43" s="102">
        <v>8406952</v>
      </c>
      <c r="H43" s="102">
        <v>8406952</v>
      </c>
      <c r="I43" s="31">
        <f t="shared" si="0"/>
        <v>3790748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60431529</v>
      </c>
      <c r="E44" s="37">
        <f>+E45+E46+E47+E48+E49+E50+E51+E52+E53</f>
        <v>99801914</v>
      </c>
      <c r="F44" s="38">
        <f>+F45+F46+F47+F48+F49+F50+F51+F52+F53</f>
        <v>160233443</v>
      </c>
      <c r="G44" s="38">
        <f>+G45+G46+G47+G48+G49+G50+G51+G52+G53</f>
        <v>144825907</v>
      </c>
      <c r="H44" s="38">
        <f>+H45+H46+H47+H48+H49+H50+H51+H52+H53</f>
        <v>144825907</v>
      </c>
      <c r="I44" s="25">
        <f>+F44-G44</f>
        <v>15407536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5624355</v>
      </c>
      <c r="E48" s="102">
        <v>18376758</v>
      </c>
      <c r="F48" s="30">
        <f t="shared" si="4"/>
        <v>24001113</v>
      </c>
      <c r="G48" s="102">
        <v>8982142</v>
      </c>
      <c r="H48" s="102">
        <v>8982142</v>
      </c>
      <c r="I48" s="31">
        <f t="shared" si="0"/>
        <v>15018971</v>
      </c>
    </row>
    <row r="49" spans="1:10" ht="15" x14ac:dyDescent="0.25">
      <c r="B49" s="27" t="s">
        <v>48</v>
      </c>
      <c r="C49" s="28"/>
      <c r="D49" s="102">
        <v>54807174</v>
      </c>
      <c r="E49" s="102">
        <v>81425156</v>
      </c>
      <c r="F49" s="30">
        <f t="shared" si="4"/>
        <v>136232330</v>
      </c>
      <c r="G49" s="102">
        <v>135843765</v>
      </c>
      <c r="H49" s="102">
        <v>135843765</v>
      </c>
      <c r="I49" s="31">
        <f t="shared" si="0"/>
        <v>388565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33282762</v>
      </c>
      <c r="E54" s="39">
        <f>SUM(E55:E63)</f>
        <v>143164825</v>
      </c>
      <c r="F54" s="40">
        <f>SUM(F55:F63)</f>
        <v>176447587</v>
      </c>
      <c r="G54" s="41">
        <f>SUM(G55:G63)</f>
        <v>121857704</v>
      </c>
      <c r="H54" s="40">
        <f>SUM(H55:H63)</f>
        <v>121857704</v>
      </c>
      <c r="I54" s="25">
        <f t="shared" si="0"/>
        <v>54589883</v>
      </c>
      <c r="J54" s="22"/>
    </row>
    <row r="55" spans="1:10" ht="15" x14ac:dyDescent="0.25">
      <c r="B55" s="109" t="s">
        <v>54</v>
      </c>
      <c r="C55" s="110"/>
      <c r="D55" s="102">
        <v>5174009</v>
      </c>
      <c r="E55" s="102">
        <v>45661933</v>
      </c>
      <c r="F55" s="30">
        <f t="shared" ref="F55:F63" si="5">+D55+E55</f>
        <v>50835942</v>
      </c>
      <c r="G55" s="102">
        <v>30124892</v>
      </c>
      <c r="H55" s="102">
        <v>30124892</v>
      </c>
      <c r="I55" s="31">
        <f t="shared" si="0"/>
        <v>20711050</v>
      </c>
    </row>
    <row r="56" spans="1:10" ht="15" x14ac:dyDescent="0.25">
      <c r="B56" s="27" t="s">
        <v>55</v>
      </c>
      <c r="C56" s="28"/>
      <c r="D56" s="102">
        <v>4278659</v>
      </c>
      <c r="E56" s="102">
        <v>11172658</v>
      </c>
      <c r="F56" s="30">
        <f t="shared" si="5"/>
        <v>15451317</v>
      </c>
      <c r="G56" s="102">
        <v>13065926</v>
      </c>
      <c r="H56" s="102">
        <v>13065926</v>
      </c>
      <c r="I56" s="31">
        <f t="shared" si="0"/>
        <v>2385391</v>
      </c>
    </row>
    <row r="57" spans="1:10" ht="15" x14ac:dyDescent="0.25">
      <c r="B57" s="27" t="s">
        <v>56</v>
      </c>
      <c r="C57" s="28"/>
      <c r="D57" s="102">
        <v>14370429</v>
      </c>
      <c r="E57" s="102">
        <v>57580561</v>
      </c>
      <c r="F57" s="30">
        <f t="shared" si="5"/>
        <v>71950990</v>
      </c>
      <c r="G57" s="102">
        <v>54084744</v>
      </c>
      <c r="H57" s="102">
        <v>54084744</v>
      </c>
      <c r="I57" s="31">
        <f t="shared" si="0"/>
        <v>17866246</v>
      </c>
    </row>
    <row r="58" spans="1:10" ht="15" x14ac:dyDescent="0.25">
      <c r="B58" s="109" t="s">
        <v>57</v>
      </c>
      <c r="C58" s="110"/>
      <c r="D58" s="102">
        <v>3174720</v>
      </c>
      <c r="E58" s="102">
        <v>2152006</v>
      </c>
      <c r="F58" s="30">
        <f t="shared" si="5"/>
        <v>5326726</v>
      </c>
      <c r="G58" s="102">
        <v>3756011</v>
      </c>
      <c r="H58" s="102">
        <v>3756011</v>
      </c>
      <c r="I58" s="31">
        <f t="shared" si="0"/>
        <v>1570715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4740514</v>
      </c>
      <c r="E60" s="102">
        <v>21913108</v>
      </c>
      <c r="F60" s="30">
        <f t="shared" si="5"/>
        <v>26653622</v>
      </c>
      <c r="G60" s="102">
        <v>20100387</v>
      </c>
      <c r="H60" s="102">
        <v>20100387</v>
      </c>
      <c r="I60" s="31">
        <f t="shared" si="0"/>
        <v>6553235</v>
      </c>
    </row>
    <row r="61" spans="1:10" ht="15" x14ac:dyDescent="0.25">
      <c r="B61" s="32" t="s">
        <v>60</v>
      </c>
      <c r="C61" s="33"/>
      <c r="D61" s="102">
        <v>0</v>
      </c>
      <c r="E61" s="102">
        <v>3500</v>
      </c>
      <c r="F61" s="30">
        <f t="shared" si="5"/>
        <v>3500</v>
      </c>
      <c r="G61" s="102">
        <v>0</v>
      </c>
      <c r="H61" s="102">
        <v>0</v>
      </c>
      <c r="I61" s="31">
        <f t="shared" si="0"/>
        <v>3500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1544431</v>
      </c>
      <c r="E63" s="102">
        <v>4681059</v>
      </c>
      <c r="F63" s="30">
        <f t="shared" si="5"/>
        <v>6225490</v>
      </c>
      <c r="G63" s="102">
        <v>725744</v>
      </c>
      <c r="H63" s="102">
        <v>725744</v>
      </c>
      <c r="I63" s="31">
        <f t="shared" si="0"/>
        <v>5499746</v>
      </c>
    </row>
    <row r="64" spans="1:10" s="36" customFormat="1" x14ac:dyDescent="0.2">
      <c r="A64" s="22"/>
      <c r="B64" s="34" t="s">
        <v>63</v>
      </c>
      <c r="C64" s="35"/>
      <c r="D64" s="23">
        <f>SUM(D65:D67)</f>
        <v>6814776</v>
      </c>
      <c r="E64" s="23">
        <f>SUM(E65:E67)</f>
        <v>142355585</v>
      </c>
      <c r="F64" s="24">
        <f>SUM(F65:F67)</f>
        <v>149170361</v>
      </c>
      <c r="G64" s="25">
        <f>SUM(G65:G67)</f>
        <v>103696690</v>
      </c>
      <c r="H64" s="24">
        <f>SUM(H65:H67)</f>
        <v>103696690</v>
      </c>
      <c r="I64" s="25">
        <f t="shared" si="0"/>
        <v>45473671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6814776</v>
      </c>
      <c r="E66" s="102">
        <v>142355585</v>
      </c>
      <c r="F66" s="30">
        <f>+D66+E66</f>
        <v>149170361</v>
      </c>
      <c r="G66" s="102">
        <v>103696690</v>
      </c>
      <c r="H66" s="102">
        <v>103696690</v>
      </c>
      <c r="I66" s="31">
        <f t="shared" si="0"/>
        <v>45473671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1852384987</v>
      </c>
      <c r="E106" s="43">
        <f>+E107+E115+E125+E135+E145+E155+E159+E167+E171</f>
        <v>154702721</v>
      </c>
      <c r="F106" s="44">
        <f>+F107+F115+F125+F135+F145+F155+F159+F167+F171</f>
        <v>2007087708</v>
      </c>
      <c r="G106" s="45">
        <f>+G107+G115+G125+G135+G145+G155+G159+G167+G171</f>
        <v>2007087708</v>
      </c>
      <c r="H106" s="44">
        <f>+H107+H115+H125+H135+H145+H155+H159+H167+H171</f>
        <v>2007087708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1203296063</v>
      </c>
      <c r="E107" s="43">
        <f>SUM(E108:E114)</f>
        <v>22965970</v>
      </c>
      <c r="F107" s="44">
        <f>SUM(F108:F114)</f>
        <v>1226262033</v>
      </c>
      <c r="G107" s="45">
        <f>SUM(G108:G114)</f>
        <v>1226262033</v>
      </c>
      <c r="H107" s="44">
        <f>SUM(H108:H114)</f>
        <v>1226262033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383167209</v>
      </c>
      <c r="E108" s="102">
        <v>-56602299</v>
      </c>
      <c r="F108" s="30">
        <f t="shared" ref="F108:F114" si="10">+D108+E108</f>
        <v>326564910</v>
      </c>
      <c r="G108" s="102">
        <v>326564910</v>
      </c>
      <c r="H108" s="102">
        <v>326564910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233134683</v>
      </c>
      <c r="E109" s="102">
        <v>20744209</v>
      </c>
      <c r="F109" s="30">
        <f t="shared" si="10"/>
        <v>253878892</v>
      </c>
      <c r="G109" s="102">
        <v>253878892</v>
      </c>
      <c r="H109" s="102">
        <v>253878892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202077397</v>
      </c>
      <c r="E110" s="102">
        <v>31369547</v>
      </c>
      <c r="F110" s="30">
        <f t="shared" si="10"/>
        <v>233446944</v>
      </c>
      <c r="G110" s="102">
        <v>233446944</v>
      </c>
      <c r="H110" s="102">
        <v>233446944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96098430</v>
      </c>
      <c r="E111" s="102">
        <v>31329571</v>
      </c>
      <c r="F111" s="30">
        <f t="shared" si="10"/>
        <v>127428001</v>
      </c>
      <c r="G111" s="102">
        <v>127428001</v>
      </c>
      <c r="H111" s="102">
        <v>127428001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224842502</v>
      </c>
      <c r="E112" s="102">
        <v>13516491</v>
      </c>
      <c r="F112" s="30">
        <f t="shared" si="10"/>
        <v>238358993</v>
      </c>
      <c r="G112" s="102">
        <v>238358993</v>
      </c>
      <c r="H112" s="102">
        <v>238358993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63975842</v>
      </c>
      <c r="E114" s="102">
        <v>-17391549</v>
      </c>
      <c r="F114" s="30">
        <f t="shared" si="10"/>
        <v>46584293</v>
      </c>
      <c r="G114" s="102">
        <v>46584293</v>
      </c>
      <c r="H114" s="102">
        <v>46584293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95469432</v>
      </c>
      <c r="E115" s="43">
        <f>SUM(E116:E124)</f>
        <v>6947273</v>
      </c>
      <c r="F115" s="44">
        <f>SUM(F116:F124)</f>
        <v>102416705</v>
      </c>
      <c r="G115" s="45">
        <f>SUM(G116:G124)</f>
        <v>102416705</v>
      </c>
      <c r="H115" s="44">
        <f>SUM(H116:H124)</f>
        <v>102416705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18445091</v>
      </c>
      <c r="E116" s="102">
        <v>11755366</v>
      </c>
      <c r="F116" s="30">
        <f t="shared" ref="F116:F124" si="11">+D116+E116</f>
        <v>30200457</v>
      </c>
      <c r="G116" s="102">
        <v>30200457</v>
      </c>
      <c r="H116" s="102">
        <v>30200457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6182258</v>
      </c>
      <c r="E117" s="102">
        <v>-114528</v>
      </c>
      <c r="F117" s="30">
        <f t="shared" si="11"/>
        <v>6067730</v>
      </c>
      <c r="G117" s="102">
        <v>6067730</v>
      </c>
      <c r="H117" s="102">
        <v>6067730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1270413</v>
      </c>
      <c r="E118" s="102">
        <v>5334</v>
      </c>
      <c r="F118" s="30">
        <f t="shared" si="11"/>
        <v>1275747</v>
      </c>
      <c r="G118" s="102">
        <v>1275747</v>
      </c>
      <c r="H118" s="102">
        <v>1275747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19779230</v>
      </c>
      <c r="E119" s="102">
        <v>-1903541</v>
      </c>
      <c r="F119" s="30">
        <f t="shared" si="11"/>
        <v>17875689</v>
      </c>
      <c r="G119" s="102">
        <v>17875689</v>
      </c>
      <c r="H119" s="102">
        <v>17875689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36298113</v>
      </c>
      <c r="E120" s="102">
        <v>-5239870</v>
      </c>
      <c r="F120" s="30">
        <f t="shared" si="11"/>
        <v>31058243</v>
      </c>
      <c r="G120" s="102">
        <v>31058243</v>
      </c>
      <c r="H120" s="102">
        <v>31058243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7587701</v>
      </c>
      <c r="E121" s="102">
        <v>1090357</v>
      </c>
      <c r="F121" s="30">
        <f t="shared" si="11"/>
        <v>8678058</v>
      </c>
      <c r="G121" s="102">
        <v>8678058</v>
      </c>
      <c r="H121" s="102">
        <v>8678058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1912129</v>
      </c>
      <c r="E122" s="102">
        <v>1519106</v>
      </c>
      <c r="F122" s="30">
        <f t="shared" si="11"/>
        <v>3431235</v>
      </c>
      <c r="G122" s="102">
        <v>3431235</v>
      </c>
      <c r="H122" s="102">
        <v>3431235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5787</v>
      </c>
      <c r="E123" s="102">
        <v>-4745</v>
      </c>
      <c r="F123" s="30">
        <f t="shared" si="11"/>
        <v>1042</v>
      </c>
      <c r="G123" s="102">
        <v>1042</v>
      </c>
      <c r="H123" s="102">
        <v>1042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3988710</v>
      </c>
      <c r="E124" s="102">
        <v>-160206</v>
      </c>
      <c r="F124" s="30">
        <f t="shared" si="11"/>
        <v>3828504</v>
      </c>
      <c r="G124" s="102">
        <v>3828504</v>
      </c>
      <c r="H124" s="102">
        <v>3828504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140217115</v>
      </c>
      <c r="E125" s="43">
        <f>SUM(E126:E134)</f>
        <v>31173198</v>
      </c>
      <c r="F125" s="44">
        <f>SUM(F126:F134)</f>
        <v>171390313</v>
      </c>
      <c r="G125" s="45">
        <f>SUM(G126:G134)</f>
        <v>171390313</v>
      </c>
      <c r="H125" s="44">
        <f>SUM(H126:H134)</f>
        <v>171390313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18969274</v>
      </c>
      <c r="E126" s="102">
        <v>5004921</v>
      </c>
      <c r="F126" s="30">
        <f t="shared" ref="F126:F134" si="12">+D126+E126</f>
        <v>23974195</v>
      </c>
      <c r="G126" s="102">
        <v>23974195</v>
      </c>
      <c r="H126" s="102">
        <v>23974195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356971</v>
      </c>
      <c r="E127" s="102">
        <v>574247</v>
      </c>
      <c r="F127" s="30">
        <f t="shared" si="12"/>
        <v>931218</v>
      </c>
      <c r="G127" s="102">
        <v>931218</v>
      </c>
      <c r="H127" s="102">
        <v>931218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51204485</v>
      </c>
      <c r="E128" s="102">
        <v>-5822704</v>
      </c>
      <c r="F128" s="30">
        <f t="shared" si="12"/>
        <v>45381781</v>
      </c>
      <c r="G128" s="102">
        <v>45381781</v>
      </c>
      <c r="H128" s="102">
        <v>45381781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4239798</v>
      </c>
      <c r="E129" s="102">
        <v>664749</v>
      </c>
      <c r="F129" s="30">
        <f t="shared" si="12"/>
        <v>4904547</v>
      </c>
      <c r="G129" s="102">
        <v>4904547</v>
      </c>
      <c r="H129" s="102">
        <v>4904547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22555123</v>
      </c>
      <c r="E130" s="102">
        <v>10334921</v>
      </c>
      <c r="F130" s="30">
        <f t="shared" si="12"/>
        <v>32890044</v>
      </c>
      <c r="G130" s="102">
        <v>32890044</v>
      </c>
      <c r="H130" s="102">
        <v>32890044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4515214</v>
      </c>
      <c r="E131" s="102">
        <v>-398778</v>
      </c>
      <c r="F131" s="30">
        <f t="shared" si="12"/>
        <v>4116436</v>
      </c>
      <c r="G131" s="102">
        <v>4116436</v>
      </c>
      <c r="H131" s="102">
        <v>4116436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17253880</v>
      </c>
      <c r="E132" s="102">
        <v>1307286</v>
      </c>
      <c r="F132" s="30">
        <f t="shared" si="12"/>
        <v>18561166</v>
      </c>
      <c r="G132" s="102">
        <v>18561166</v>
      </c>
      <c r="H132" s="102">
        <v>18561166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11891798</v>
      </c>
      <c r="E133" s="102">
        <v>-692633</v>
      </c>
      <c r="F133" s="30">
        <f t="shared" si="12"/>
        <v>11199165</v>
      </c>
      <c r="G133" s="102">
        <v>11199165</v>
      </c>
      <c r="H133" s="102">
        <v>11199165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9230572</v>
      </c>
      <c r="E134" s="102">
        <v>20201189</v>
      </c>
      <c r="F134" s="30">
        <f t="shared" si="12"/>
        <v>29431761</v>
      </c>
      <c r="G134" s="102">
        <v>29431761</v>
      </c>
      <c r="H134" s="102">
        <v>29431761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413402377</v>
      </c>
      <c r="E135" s="38">
        <f>+E136+E137+E138+E139+E140+E141+E142+E143+E144</f>
        <v>93616280</v>
      </c>
      <c r="F135" s="38">
        <f>+F136+F137+F138+F139+F140+F141+F142+F143+F144</f>
        <v>507018657</v>
      </c>
      <c r="G135" s="38">
        <f>+G136+G137+G138+G139+G140+G141+G142+G143+G144</f>
        <v>507018657</v>
      </c>
      <c r="H135" s="38">
        <f>+H136+H137+H138+H139+H140+H141+H142+H143+H144</f>
        <v>507018657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32909201</v>
      </c>
      <c r="E139" s="102">
        <v>-1463766</v>
      </c>
      <c r="F139" s="30">
        <f t="shared" si="13"/>
        <v>31445435</v>
      </c>
      <c r="G139" s="102">
        <v>31445435</v>
      </c>
      <c r="H139" s="102">
        <v>31445435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380493176</v>
      </c>
      <c r="E140" s="102">
        <v>95080046</v>
      </c>
      <c r="F140" s="30">
        <f t="shared" si="13"/>
        <v>475573222</v>
      </c>
      <c r="G140" s="102">
        <v>475573222</v>
      </c>
      <c r="H140" s="102">
        <v>475573222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2193088405</v>
      </c>
      <c r="E180" s="76">
        <f>+E15+E106</f>
        <v>919908636</v>
      </c>
      <c r="F180" s="77">
        <f>+F15+F106</f>
        <v>3112997041</v>
      </c>
      <c r="G180" s="78">
        <f>+G15+G106</f>
        <v>2805950980</v>
      </c>
      <c r="H180" s="77">
        <f>+H15+H106</f>
        <v>2805950980</v>
      </c>
      <c r="I180" s="20">
        <f t="shared" si="14"/>
        <v>307046061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