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<sst xmlns="http://schemas.openxmlformats.org/spreadsheetml/2006/main" count="177" uniqueCount="97">
  <si>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</si>
  <si>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</si>
  <si>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</si>
  <si>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</si>
  <si>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</si>
  <si>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</si>
  <si>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</si>
  <si>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</si>
  <si>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</si>
  <si>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</si>
  <si>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</si>
  <si>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</si>
  <si>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</si>
  <si>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</si>
  <si>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</si>
  <si>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</si>
  <si>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</si>
  <si>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</si>
  <si>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</si>
  <si>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</si>
  <si>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</si>
  <si>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</si>
  <si>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</si>
  <si>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</si>
  <si>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</si>
  <si>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</si>
  <si>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</si>
  <si>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</si>
  <si>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</si>
  <si>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</si>
  <si>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</si>
  <si>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</si>
  <si>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</si>
  <si>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</si>
  <si>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</si>
  <si>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</si>
  <si>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</si>
  <si>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</si>
  <si>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</si>
  <si>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</si>
  <si>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</si>
  <si>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</si>
  <si>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</si>
  <si>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</si>
  <si>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</si>
  <si>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</si>
  <si>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</si>
  <si>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</si>
  <si>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</si>
  <si>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</si>
  <si>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</si>
  <si>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</si>
  <si>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</si>
  <si>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</si>
  <si>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</si>
  <si>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</si>
  <si>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</si>
  <si>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</si>
  <si>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</si>
  <si>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</si>
  <si>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</si>
  <si>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</si>
  <si>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</si>
  <si>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</si>
  <si>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</si>
  <si>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</si>
  <si>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</si>
  <si>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</si>
  <si>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</si>
  <si>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</si>
  <si>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</si>
  <si>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</si>
  <si>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</si>
  <si>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</si>
  <si>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</si>
  <si>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</si>
  <si>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</si>
  <si>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</si>
  <si>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</si>
  <si>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</si>
  <si>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</si>
  <si>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</si>
  <si>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</si>
  <si>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</si>
  <si>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</si>
  <si>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</si>
  <si>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</si>
  <si>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</si>
  <si>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</si>
  <si>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</si>
  <si>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</si>
  <si>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</si>
  <si>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</si>
  <si>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</si>
  <si>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</si>
  <si>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</si>
  <si>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Sistema para el Desarrollo Integral de la Familia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</si>
</sst>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216809582</v>
      </c>
      <c r="E15" s="18">
        <f>+E16+E24+E34+E44+E54+E64+E68+E76+E80</f>
        <v>40602411.940000005</v>
      </c>
      <c r="F15" s="19">
        <f>+F16+F24+F34+F44+F54+F64+F68+F76+F80</f>
        <v>257411993.94</v>
      </c>
      <c r="G15" s="20">
        <f>+G16+G24+G34+G44+G54+G64+G68+G76+G80</f>
        <v>240124078.24000001</v>
      </c>
      <c r="H15" s="20">
        <f>+H16+H24+H34+H44+H54+H64+H68+H76+H80</f>
        <v>239993289.96999997</v>
      </c>
      <c r="I15" s="20">
        <f>+F15-G15</f>
        <v>17287915.699999988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145607755</v>
      </c>
      <c r="E16" s="23">
        <f>SUM(E17:E23)</f>
        <v>-4007175.7500000005</v>
      </c>
      <c r="F16" s="24">
        <f>SUM(F17:F23)</f>
        <v>141600579.25</v>
      </c>
      <c r="G16" s="25">
        <f>SUM(G17:G23)</f>
        <v>141600579.25</v>
      </c>
      <c r="H16" s="24">
        <f>SUM(H17:H23)</f>
        <v>141600579.25</v>
      </c>
      <c r="I16" s="25">
        <f t="shared" ref="I16:I79" si="0">+F16-G16</f>
        <v>0</v>
      </c>
      <c r="J16" s="22"/>
    </row>
    <row r="17" spans="1:10" ht="15" x14ac:dyDescent="0.25">
      <c r="B17" s="27" t="s">
        <v>16</v>
      </c>
      <c r="C17" s="28"/>
      <c r="D17" s="102">
        <v>69004385</v>
      </c>
      <c r="E17" s="102">
        <v>1658521.11</v>
      </c>
      <c r="F17" s="30">
        <f t="shared" ref="F17:F23" si="1">+D17+E17</f>
        <v>70662906.109999999</v>
      </c>
      <c r="G17" s="102">
        <v>70662906.109999999</v>
      </c>
      <c r="H17" s="102">
        <v>70662906.109999999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0</v>
      </c>
      <c r="E18" s="102">
        <v>605646.18999999994</v>
      </c>
      <c r="F18" s="30">
        <f t="shared" si="1"/>
        <v>605646.18999999994</v>
      </c>
      <c r="G18" s="102">
        <v>605646.18999999994</v>
      </c>
      <c r="H18" s="102">
        <v>605646.18999999994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27926514</v>
      </c>
      <c r="E19" s="102">
        <v>66557.149999999994</v>
      </c>
      <c r="F19" s="30">
        <f t="shared" si="1"/>
        <v>27993071.149999999</v>
      </c>
      <c r="G19" s="102">
        <v>27993071.149999999</v>
      </c>
      <c r="H19" s="102">
        <v>27993071.149999999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14836706</v>
      </c>
      <c r="E20" s="102">
        <v>404067.13</v>
      </c>
      <c r="F20" s="30">
        <f t="shared" si="1"/>
        <v>15240773.130000001</v>
      </c>
      <c r="G20" s="102">
        <v>15240773.130000001</v>
      </c>
      <c r="H20" s="102">
        <v>15240773.130000001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21434334</v>
      </c>
      <c r="E21" s="102">
        <v>816691.9</v>
      </c>
      <c r="F21" s="30">
        <f t="shared" si="1"/>
        <v>22251025.899999999</v>
      </c>
      <c r="G21" s="102">
        <v>22251025.899999999</v>
      </c>
      <c r="H21" s="102">
        <v>22251025.899999999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6690454</v>
      </c>
      <c r="E22" s="102">
        <v>-6690454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5715362</v>
      </c>
      <c r="E23" s="102">
        <v>-868205.23</v>
      </c>
      <c r="F23" s="30">
        <f t="shared" si="1"/>
        <v>4847156.7699999996</v>
      </c>
      <c r="G23" s="102">
        <v>4847156.7699999996</v>
      </c>
      <c r="H23" s="102">
        <v>4847156.7699999996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24711678</v>
      </c>
      <c r="E24" s="23">
        <f>SUM(E25:E33)</f>
        <v>10116882.66</v>
      </c>
      <c r="F24" s="24">
        <f>SUM(F25:F33)</f>
        <v>34828560.659999996</v>
      </c>
      <c r="G24" s="25">
        <f>SUM(G25:G33)</f>
        <v>34425326.689999998</v>
      </c>
      <c r="H24" s="24">
        <f>SUM(H25:H33)</f>
        <v>34389299.640000001</v>
      </c>
      <c r="I24" s="25">
        <f>+F24-G24</f>
        <v>403233.96999999881</v>
      </c>
      <c r="J24" s="22"/>
    </row>
    <row r="25" spans="1:10" ht="15" x14ac:dyDescent="0.25">
      <c r="B25" s="27" t="s">
        <v>24</v>
      </c>
      <c r="C25" s="28"/>
      <c r="D25" s="102">
        <v>1658088</v>
      </c>
      <c r="E25" s="102">
        <v>335729.38</v>
      </c>
      <c r="F25" s="30">
        <f t="shared" ref="F25:F33" si="2">+D25+E25</f>
        <v>1993817.38</v>
      </c>
      <c r="G25" s="102">
        <v>1955135.51</v>
      </c>
      <c r="H25" s="102">
        <v>1955135.55</v>
      </c>
      <c r="I25" s="31">
        <f t="shared" si="0"/>
        <v>38681.869999999879</v>
      </c>
    </row>
    <row r="26" spans="1:10" ht="15" x14ac:dyDescent="0.25">
      <c r="B26" s="27" t="s">
        <v>25</v>
      </c>
      <c r="C26" s="28"/>
      <c r="D26" s="102">
        <v>16188796</v>
      </c>
      <c r="E26" s="102">
        <v>6134342.9800000004</v>
      </c>
      <c r="F26" s="30">
        <f t="shared" si="2"/>
        <v>22323138.98</v>
      </c>
      <c r="G26" s="102">
        <v>22094439.41</v>
      </c>
      <c r="H26" s="102">
        <v>22058412.420000002</v>
      </c>
      <c r="I26" s="31">
        <f t="shared" si="0"/>
        <v>228699.5700000003</v>
      </c>
    </row>
    <row r="27" spans="1:10" ht="15" x14ac:dyDescent="0.25">
      <c r="B27" s="109" t="s">
        <v>26</v>
      </c>
      <c r="C27" s="110"/>
      <c r="D27" s="102">
        <v>5000</v>
      </c>
      <c r="E27" s="102">
        <v>-5000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239206</v>
      </c>
      <c r="E28" s="102">
        <v>255647.63</v>
      </c>
      <c r="F28" s="30">
        <f t="shared" si="2"/>
        <v>494853.63</v>
      </c>
      <c r="G28" s="102">
        <v>479322.87</v>
      </c>
      <c r="H28" s="102">
        <v>479322.8</v>
      </c>
      <c r="I28" s="31">
        <f t="shared" si="0"/>
        <v>15530.760000000009</v>
      </c>
    </row>
    <row r="29" spans="1:10" ht="15" x14ac:dyDescent="0.25">
      <c r="B29" s="109" t="s">
        <v>28</v>
      </c>
      <c r="C29" s="110"/>
      <c r="D29" s="102">
        <v>238296</v>
      </c>
      <c r="E29" s="102">
        <v>235762.77</v>
      </c>
      <c r="F29" s="30">
        <f t="shared" si="2"/>
        <v>474058.77</v>
      </c>
      <c r="G29" s="102">
        <v>452697.22</v>
      </c>
      <c r="H29" s="102">
        <v>452697.22</v>
      </c>
      <c r="I29" s="31">
        <f t="shared" si="0"/>
        <v>21361.550000000047</v>
      </c>
    </row>
    <row r="30" spans="1:10" ht="15" x14ac:dyDescent="0.25">
      <c r="B30" s="27" t="s">
        <v>29</v>
      </c>
      <c r="C30" s="28"/>
      <c r="D30" s="102">
        <v>5000592</v>
      </c>
      <c r="E30" s="102">
        <v>-225171.46</v>
      </c>
      <c r="F30" s="30">
        <f t="shared" si="2"/>
        <v>4775420.54</v>
      </c>
      <c r="G30" s="102">
        <v>4736723.3099999996</v>
      </c>
      <c r="H30" s="102">
        <v>4736723.3099999996</v>
      </c>
      <c r="I30" s="31">
        <f t="shared" si="0"/>
        <v>38697.230000000447</v>
      </c>
    </row>
    <row r="31" spans="1:10" ht="15" x14ac:dyDescent="0.25">
      <c r="B31" s="109" t="s">
        <v>30</v>
      </c>
      <c r="C31" s="110"/>
      <c r="D31" s="102">
        <v>1265004</v>
      </c>
      <c r="E31" s="102">
        <v>310232.57</v>
      </c>
      <c r="F31" s="30">
        <f t="shared" si="2"/>
        <v>1575236.57</v>
      </c>
      <c r="G31" s="102">
        <v>1546333.47</v>
      </c>
      <c r="H31" s="102">
        <v>1546333.44</v>
      </c>
      <c r="I31" s="31">
        <f t="shared" si="0"/>
        <v>28903.100000000093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116696</v>
      </c>
      <c r="E33" s="102">
        <v>3075338.79</v>
      </c>
      <c r="F33" s="30">
        <f t="shared" si="2"/>
        <v>3192034.79</v>
      </c>
      <c r="G33" s="102">
        <v>3160674.9</v>
      </c>
      <c r="H33" s="102">
        <v>3160674.9</v>
      </c>
      <c r="I33" s="31">
        <f t="shared" si="0"/>
        <v>31359.89000000013</v>
      </c>
    </row>
    <row r="34" spans="1:10" s="36" customFormat="1" x14ac:dyDescent="0.2">
      <c r="A34" s="22"/>
      <c r="B34" s="34" t="s">
        <v>33</v>
      </c>
      <c r="C34" s="35"/>
      <c r="D34" s="23">
        <f>SUM(D35:D43)</f>
        <v>28479960</v>
      </c>
      <c r="E34" s="23">
        <f>SUM(E35:E43)</f>
        <v>18442516.840000004</v>
      </c>
      <c r="F34" s="24">
        <f>SUM(F35:F43)</f>
        <v>46922476.839999996</v>
      </c>
      <c r="G34" s="25">
        <f>SUM(G35:G43)</f>
        <v>33303529.300000004</v>
      </c>
      <c r="H34" s="24">
        <f>SUM(H35:H43)</f>
        <v>33294168.079999998</v>
      </c>
      <c r="I34" s="25">
        <f t="shared" si="0"/>
        <v>13618947.539999992</v>
      </c>
      <c r="J34" s="22"/>
    </row>
    <row r="35" spans="1:10" ht="15" x14ac:dyDescent="0.25">
      <c r="B35" s="27" t="s">
        <v>34</v>
      </c>
      <c r="C35" s="28"/>
      <c r="D35" s="102">
        <v>4463591</v>
      </c>
      <c r="E35" s="102">
        <v>1470061.71</v>
      </c>
      <c r="F35" s="30">
        <f t="shared" ref="F35:F43" si="3">+D35+E35</f>
        <v>5933652.71</v>
      </c>
      <c r="G35" s="102">
        <v>5859773.7000000002</v>
      </c>
      <c r="H35" s="102">
        <v>5859773.6699999999</v>
      </c>
      <c r="I35" s="31">
        <f t="shared" si="0"/>
        <v>73879.009999999776</v>
      </c>
    </row>
    <row r="36" spans="1:10" ht="15" x14ac:dyDescent="0.25">
      <c r="B36" s="109" t="s">
        <v>35</v>
      </c>
      <c r="C36" s="110"/>
      <c r="D36" s="102">
        <v>1274835</v>
      </c>
      <c r="E36" s="102">
        <v>143942.28</v>
      </c>
      <c r="F36" s="30">
        <f t="shared" si="3"/>
        <v>1418777.28</v>
      </c>
      <c r="G36" s="102">
        <v>1326110.58</v>
      </c>
      <c r="H36" s="102">
        <v>1326110.58</v>
      </c>
      <c r="I36" s="31">
        <f t="shared" si="0"/>
        <v>92666.699999999953</v>
      </c>
    </row>
    <row r="37" spans="1:10" ht="15" x14ac:dyDescent="0.25">
      <c r="B37" s="27" t="s">
        <v>36</v>
      </c>
      <c r="C37" s="28"/>
      <c r="D37" s="102">
        <v>8907656</v>
      </c>
      <c r="E37" s="102">
        <v>2223000.41</v>
      </c>
      <c r="F37" s="30">
        <f t="shared" si="3"/>
        <v>11130656.41</v>
      </c>
      <c r="G37" s="102">
        <v>10692087.859999999</v>
      </c>
      <c r="H37" s="102">
        <v>10682726.619999999</v>
      </c>
      <c r="I37" s="31">
        <f t="shared" si="0"/>
        <v>438568.55000000075</v>
      </c>
    </row>
    <row r="38" spans="1:10" ht="15" x14ac:dyDescent="0.25">
      <c r="B38" s="27" t="s">
        <v>37</v>
      </c>
      <c r="C38" s="28"/>
      <c r="D38" s="102">
        <v>1053342</v>
      </c>
      <c r="E38" s="102">
        <v>140152.82999999999</v>
      </c>
      <c r="F38" s="30">
        <f t="shared" si="3"/>
        <v>1193494.83</v>
      </c>
      <c r="G38" s="102">
        <v>1191414.82</v>
      </c>
      <c r="H38" s="102">
        <v>1191414.8600000001</v>
      </c>
      <c r="I38" s="31">
        <f t="shared" si="0"/>
        <v>2080.0100000000093</v>
      </c>
    </row>
    <row r="39" spans="1:10" ht="15" x14ac:dyDescent="0.25">
      <c r="B39" s="27" t="s">
        <v>38</v>
      </c>
      <c r="C39" s="28"/>
      <c r="D39" s="102">
        <v>3734089</v>
      </c>
      <c r="E39" s="102">
        <v>2056661.57</v>
      </c>
      <c r="F39" s="30">
        <f t="shared" si="3"/>
        <v>5790750.5700000003</v>
      </c>
      <c r="G39" s="102">
        <v>5316818.05</v>
      </c>
      <c r="H39" s="102">
        <v>5316818.0599999996</v>
      </c>
      <c r="I39" s="31">
        <f t="shared" si="0"/>
        <v>473932.52000000048</v>
      </c>
    </row>
    <row r="40" spans="1:10" ht="15" x14ac:dyDescent="0.25">
      <c r="B40" s="27" t="s">
        <v>39</v>
      </c>
      <c r="C40" s="28"/>
      <c r="D40" s="102">
        <v>900999</v>
      </c>
      <c r="E40" s="102">
        <v>107892.11</v>
      </c>
      <c r="F40" s="30">
        <f t="shared" si="3"/>
        <v>1008891.11</v>
      </c>
      <c r="G40" s="102">
        <v>171185.48</v>
      </c>
      <c r="H40" s="102">
        <v>171185.48</v>
      </c>
      <c r="I40" s="31">
        <f t="shared" si="0"/>
        <v>837705.63</v>
      </c>
    </row>
    <row r="41" spans="1:10" ht="15" x14ac:dyDescent="0.25">
      <c r="B41" s="27" t="s">
        <v>40</v>
      </c>
      <c r="C41" s="28"/>
      <c r="D41" s="102">
        <v>536904</v>
      </c>
      <c r="E41" s="102">
        <v>210845.62</v>
      </c>
      <c r="F41" s="30">
        <f t="shared" si="3"/>
        <v>747749.62</v>
      </c>
      <c r="G41" s="102">
        <v>601354.6</v>
      </c>
      <c r="H41" s="102">
        <v>601354.6</v>
      </c>
      <c r="I41" s="31">
        <f t="shared" si="0"/>
        <v>146395.02000000002</v>
      </c>
    </row>
    <row r="42" spans="1:10" ht="15" x14ac:dyDescent="0.25">
      <c r="B42" s="27" t="s">
        <v>41</v>
      </c>
      <c r="C42" s="28"/>
      <c r="D42" s="102">
        <v>4979745</v>
      </c>
      <c r="E42" s="102">
        <v>11753160.550000001</v>
      </c>
      <c r="F42" s="30">
        <f t="shared" si="3"/>
        <v>16732905.550000001</v>
      </c>
      <c r="G42" s="102">
        <v>5181598.5</v>
      </c>
      <c r="H42" s="102">
        <v>5181598.5</v>
      </c>
      <c r="I42" s="31">
        <f t="shared" si="0"/>
        <v>11551307.050000001</v>
      </c>
    </row>
    <row r="43" spans="1:10" ht="15" x14ac:dyDescent="0.25">
      <c r="B43" s="27" t="s">
        <v>42</v>
      </c>
      <c r="C43" s="28"/>
      <c r="D43" s="102">
        <v>2628799</v>
      </c>
      <c r="E43" s="102">
        <v>336799.76</v>
      </c>
      <c r="F43" s="30">
        <f t="shared" si="3"/>
        <v>2965598.76</v>
      </c>
      <c r="G43" s="102">
        <v>2963185.71</v>
      </c>
      <c r="H43" s="102">
        <v>2963185.71</v>
      </c>
      <c r="I43" s="31">
        <f t="shared" si="0"/>
        <v>2413.0499999998137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17347916</v>
      </c>
      <c r="E44" s="37">
        <f>+E45+E46+E47+E48+E49+E50+E51+E52+E53</f>
        <v>11180711.34</v>
      </c>
      <c r="F44" s="38">
        <f>+F45+F46+F47+F48+F49+F50+F51+F52+F53</f>
        <v>28528627.34</v>
      </c>
      <c r="G44" s="38">
        <f>+G45+G46+G47+G48+G49+G50+G51+G52+G53</f>
        <v>26359094.220000003</v>
      </c>
      <c r="H44" s="38">
        <f>+H45+H46+H47+H48+H49+H50+H51+H52+H53</f>
        <v>26349094.220000003</v>
      </c>
      <c r="I44" s="25">
        <f>+F44-G44</f>
        <v>2169533.1199999973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9844552</v>
      </c>
      <c r="E48" s="102">
        <v>4684638.96</v>
      </c>
      <c r="F48" s="30">
        <f t="shared" si="4"/>
        <v>14529190.960000001</v>
      </c>
      <c r="G48" s="102">
        <v>13951882.550000001</v>
      </c>
      <c r="H48" s="102">
        <v>13941882.550000001</v>
      </c>
      <c r="I48" s="31">
        <f t="shared" si="0"/>
        <v>577308.41000000015</v>
      </c>
    </row>
    <row r="49" spans="1:10" ht="15" x14ac:dyDescent="0.25">
      <c r="B49" s="27" t="s">
        <v>48</v>
      </c>
      <c r="C49" s="28"/>
      <c r="D49" s="102">
        <v>7503364</v>
      </c>
      <c r="E49" s="102">
        <v>2031138.15</v>
      </c>
      <c r="F49" s="30">
        <f t="shared" si="4"/>
        <v>9534502.1500000004</v>
      </c>
      <c r="G49" s="102">
        <v>9534502.1500000004</v>
      </c>
      <c r="H49" s="102">
        <v>9534502.1500000004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4464934.2300000004</v>
      </c>
      <c r="F52" s="30">
        <f t="shared" si="4"/>
        <v>4464934.2300000004</v>
      </c>
      <c r="G52" s="102">
        <v>2872709.52</v>
      </c>
      <c r="H52" s="102">
        <v>2872709.52</v>
      </c>
      <c r="I52" s="31">
        <f t="shared" si="0"/>
        <v>1592224.7100000004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662273</v>
      </c>
      <c r="E54" s="39">
        <f>SUM(E55:E63)</f>
        <v>3946594.9000000004</v>
      </c>
      <c r="F54" s="40">
        <f>SUM(F55:F63)</f>
        <v>4608867.8999999994</v>
      </c>
      <c r="G54" s="41">
        <f>SUM(G55:G63)</f>
        <v>4435548.7799999993</v>
      </c>
      <c r="H54" s="40">
        <f>SUM(H55:H63)</f>
        <v>4360148.7799999993</v>
      </c>
      <c r="I54" s="25">
        <f t="shared" si="0"/>
        <v>173319.12000000011</v>
      </c>
      <c r="J54" s="22"/>
    </row>
    <row r="55" spans="1:10" ht="15" x14ac:dyDescent="0.25">
      <c r="B55" s="109" t="s">
        <v>54</v>
      </c>
      <c r="C55" s="110"/>
      <c r="D55" s="102">
        <v>405001</v>
      </c>
      <c r="E55" s="102">
        <v>679952.77</v>
      </c>
      <c r="F55" s="30">
        <f t="shared" ref="F55:F63" si="5">+D55+E55</f>
        <v>1084953.77</v>
      </c>
      <c r="G55" s="102">
        <v>1051922.53</v>
      </c>
      <c r="H55" s="102">
        <v>976522.53</v>
      </c>
      <c r="I55" s="31">
        <f t="shared" si="0"/>
        <v>33031.239999999991</v>
      </c>
    </row>
    <row r="56" spans="1:10" ht="15" x14ac:dyDescent="0.25">
      <c r="B56" s="27" t="s">
        <v>55</v>
      </c>
      <c r="C56" s="28"/>
      <c r="D56" s="102">
        <v>25000</v>
      </c>
      <c r="E56" s="102">
        <v>158248.06</v>
      </c>
      <c r="F56" s="30">
        <f t="shared" si="5"/>
        <v>183248.06</v>
      </c>
      <c r="G56" s="102">
        <v>183132.06</v>
      </c>
      <c r="H56" s="102">
        <v>183132.06</v>
      </c>
      <c r="I56" s="31">
        <f t="shared" si="0"/>
        <v>116</v>
      </c>
    </row>
    <row r="57" spans="1:10" ht="15" x14ac:dyDescent="0.25">
      <c r="B57" s="27" t="s">
        <v>56</v>
      </c>
      <c r="C57" s="28"/>
      <c r="D57" s="102">
        <v>100000</v>
      </c>
      <c r="E57" s="102">
        <v>-65002.8</v>
      </c>
      <c r="F57" s="30">
        <f t="shared" si="5"/>
        <v>34997.199999999997</v>
      </c>
      <c r="G57" s="102">
        <v>34997.199999999997</v>
      </c>
      <c r="H57" s="102">
        <v>34997.199999999997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2600000</v>
      </c>
      <c r="F58" s="30">
        <f t="shared" si="5"/>
        <v>2600000</v>
      </c>
      <c r="G58" s="102">
        <v>2462159.92</v>
      </c>
      <c r="H58" s="102">
        <v>2462159.92</v>
      </c>
      <c r="I58" s="31">
        <f t="shared" si="0"/>
        <v>137840.08000000007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50000</v>
      </c>
      <c r="E60" s="102">
        <v>563729.85</v>
      </c>
      <c r="F60" s="30">
        <f t="shared" si="5"/>
        <v>613729.85</v>
      </c>
      <c r="G60" s="102">
        <v>613729.85</v>
      </c>
      <c r="H60" s="102">
        <v>613729.85</v>
      </c>
      <c r="I60" s="31">
        <f t="shared" si="0"/>
        <v>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82272</v>
      </c>
      <c r="E63" s="102">
        <v>9667.02</v>
      </c>
      <c r="F63" s="30">
        <f t="shared" si="5"/>
        <v>91939.02</v>
      </c>
      <c r="G63" s="102">
        <v>89607.22</v>
      </c>
      <c r="H63" s="102">
        <v>89607.22</v>
      </c>
      <c r="I63" s="31">
        <f t="shared" si="0"/>
        <v>2331.8000000000029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922881.95</v>
      </c>
      <c r="F76" s="44">
        <f>SUM(F77:F79)</f>
        <v>922881.95</v>
      </c>
      <c r="G76" s="45">
        <f>SUM(G77:G79)</f>
        <v>0</v>
      </c>
      <c r="H76" s="44">
        <f>SUM(H77:H79)</f>
        <v>0</v>
      </c>
      <c r="I76" s="25">
        <f t="shared" si="0"/>
        <v>922881.95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922881.95</v>
      </c>
      <c r="F79" s="30">
        <f>+D79+E79</f>
        <v>922881.95</v>
      </c>
      <c r="G79" s="102">
        <v>0</v>
      </c>
      <c r="H79" s="102">
        <v>0</v>
      </c>
      <c r="I79" s="31">
        <f t="shared" si="0"/>
        <v>922881.95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128782930</v>
      </c>
      <c r="E106" s="43">
        <f>+E107+E115+E125+E135+E145+E155+E159+E167+E171</f>
        <v>8784748.7599999998</v>
      </c>
      <c r="F106" s="44">
        <f>+F107+F115+F125+F135+F145+F155+F159+F167+F171</f>
        <v>137567678.76000002</v>
      </c>
      <c r="G106" s="45">
        <f>+G107+G115+G125+G135+G145+G155+G159+G167+G171</f>
        <v>136976885.44000003</v>
      </c>
      <c r="H106" s="44">
        <f>+H107+H115+H125+H135+H145+H155+H159+H167+H171</f>
        <v>136976885.44000003</v>
      </c>
      <c r="I106" s="25">
        <f>+F106-G106</f>
        <v>590793.31999999285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128782930</v>
      </c>
      <c r="E115" s="43">
        <f>SUM(E116:E124)</f>
        <v>2263931.2300000004</v>
      </c>
      <c r="F115" s="44">
        <f>SUM(F116:F124)</f>
        <v>131046861.23</v>
      </c>
      <c r="G115" s="45">
        <f>SUM(G116:G124)</f>
        <v>131046861.23</v>
      </c>
      <c r="H115" s="44">
        <f>SUM(H116:H124)</f>
        <v>131046861.23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204161.86</v>
      </c>
      <c r="F116" s="30">
        <f t="shared" ref="F116:F124" si="11">+D116+E116</f>
        <v>204161.86</v>
      </c>
      <c r="G116" s="102">
        <v>204161.86</v>
      </c>
      <c r="H116" s="102">
        <v>204161.86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128782930</v>
      </c>
      <c r="E117" s="102">
        <v>487386.19</v>
      </c>
      <c r="F117" s="30">
        <f t="shared" si="11"/>
        <v>129270316.19</v>
      </c>
      <c r="G117" s="102">
        <v>129270316.19</v>
      </c>
      <c r="H117" s="102">
        <v>129270316.19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120853.75999999999</v>
      </c>
      <c r="F119" s="30">
        <f t="shared" si="11"/>
        <v>120853.75999999999</v>
      </c>
      <c r="G119" s="102">
        <v>120853.75999999999</v>
      </c>
      <c r="H119" s="102">
        <v>120853.75999999999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133363.79999999999</v>
      </c>
      <c r="F120" s="30">
        <f t="shared" si="11"/>
        <v>133363.79999999999</v>
      </c>
      <c r="G120" s="102">
        <v>133363.79999999999</v>
      </c>
      <c r="H120" s="102">
        <v>133363.79999999999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33060</v>
      </c>
      <c r="F122" s="30">
        <f t="shared" si="11"/>
        <v>33060</v>
      </c>
      <c r="G122" s="102">
        <v>33060</v>
      </c>
      <c r="H122" s="102">
        <v>33060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1285105.6200000001</v>
      </c>
      <c r="F124" s="30">
        <f t="shared" si="11"/>
        <v>1285105.6200000001</v>
      </c>
      <c r="G124" s="102">
        <v>1285105.6200000001</v>
      </c>
      <c r="H124" s="102">
        <v>1285105.6200000001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2700141.1700000004</v>
      </c>
      <c r="F125" s="44">
        <f>SUM(F126:F134)</f>
        <v>2700141.1700000004</v>
      </c>
      <c r="G125" s="45">
        <f>SUM(G126:G134)</f>
        <v>2109347.94</v>
      </c>
      <c r="H125" s="44">
        <f>SUM(H126:H134)</f>
        <v>2109347.94</v>
      </c>
      <c r="I125" s="25">
        <f t="shared" si="9"/>
        <v>590793.23000000045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564204.19999999995</v>
      </c>
      <c r="F126" s="30">
        <f t="shared" ref="F126:F134" si="12">+D126+E126</f>
        <v>564204.19999999995</v>
      </c>
      <c r="G126" s="102">
        <v>0</v>
      </c>
      <c r="H126" s="102">
        <v>0</v>
      </c>
      <c r="I126" s="31">
        <f t="shared" si="9"/>
        <v>564204.19999999995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2109348</v>
      </c>
      <c r="F128" s="30">
        <f t="shared" si="12"/>
        <v>2109348</v>
      </c>
      <c r="G128" s="102">
        <v>2109347.94</v>
      </c>
      <c r="H128" s="102">
        <v>2109347.94</v>
      </c>
      <c r="I128" s="31">
        <f t="shared" si="9"/>
        <v>6.0000000055879354E-2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0</v>
      </c>
      <c r="F131" s="30">
        <f t="shared" si="12"/>
        <v>0</v>
      </c>
      <c r="G131" s="102">
        <v>0</v>
      </c>
      <c r="H131" s="102">
        <v>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26588.97</v>
      </c>
      <c r="F133" s="30">
        <f t="shared" si="12"/>
        <v>26588.97</v>
      </c>
      <c r="G133" s="102">
        <v>0</v>
      </c>
      <c r="H133" s="102">
        <v>0</v>
      </c>
      <c r="I133" s="31">
        <f t="shared" si="9"/>
        <v>26588.97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726098.05</v>
      </c>
      <c r="F135" s="38">
        <f>+F136+F137+F138+F139+F140+F141+F142+F143+F144</f>
        <v>726098.05</v>
      </c>
      <c r="G135" s="38">
        <f>+G136+G137+G138+G139+G140+G141+G142+G143+G144</f>
        <v>726098.01</v>
      </c>
      <c r="H135" s="38">
        <f>+H136+H137+H138+H139+H140+H141+H142+H143+H144</f>
        <v>726098.01</v>
      </c>
      <c r="I135" s="25">
        <f t="shared" si="9"/>
        <v>4.0000000037252903E-2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726098.05</v>
      </c>
      <c r="F139" s="30">
        <f t="shared" si="13"/>
        <v>726098.05</v>
      </c>
      <c r="G139" s="102">
        <v>726098.01</v>
      </c>
      <c r="H139" s="102">
        <v>726098.01</v>
      </c>
      <c r="I139" s="31">
        <f t="shared" si="9"/>
        <v>4.0000000037252903E-2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2254356.5699999998</v>
      </c>
      <c r="F145" s="38">
        <f>SUM(F146:F154)</f>
        <v>2254356.5699999998</v>
      </c>
      <c r="G145" s="42">
        <f>SUM(G146:G154)</f>
        <v>2254356.52</v>
      </c>
      <c r="H145" s="38">
        <f>SUM(H146:H154)</f>
        <v>2254356.52</v>
      </c>
      <c r="I145" s="25">
        <f t="shared" si="14"/>
        <v>4.9999999813735485E-2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1447701.27</v>
      </c>
      <c r="F146" s="30">
        <f t="shared" ref="F146:F154" si="15">+D146+E146</f>
        <v>1447701.27</v>
      </c>
      <c r="G146" s="102">
        <v>1447701.27</v>
      </c>
      <c r="H146" s="102">
        <v>1447701.27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367334.88</v>
      </c>
      <c r="F147" s="30">
        <f t="shared" si="15"/>
        <v>367334.88</v>
      </c>
      <c r="G147" s="102">
        <v>367334.88</v>
      </c>
      <c r="H147" s="102">
        <v>367334.88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290840.88</v>
      </c>
      <c r="F148" s="30">
        <f t="shared" si="15"/>
        <v>290840.88</v>
      </c>
      <c r="G148" s="102">
        <v>290840.83</v>
      </c>
      <c r="H148" s="102">
        <v>290840.83</v>
      </c>
      <c r="I148" s="31">
        <f t="shared" si="14"/>
        <v>4.9999999988358468E-2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139060.79999999999</v>
      </c>
      <c r="F150" s="30">
        <f t="shared" si="15"/>
        <v>139060.79999999999</v>
      </c>
      <c r="G150" s="102">
        <v>139060.79999999999</v>
      </c>
      <c r="H150" s="102">
        <v>139060.79999999999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9418.74</v>
      </c>
      <c r="F151" s="30">
        <f t="shared" si="15"/>
        <v>9418.74</v>
      </c>
      <c r="G151" s="102">
        <v>9418.74</v>
      </c>
      <c r="H151" s="102">
        <v>9418.74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840221.74</v>
      </c>
      <c r="F159" s="38">
        <f>SUM(F160:F166)</f>
        <v>840221.74</v>
      </c>
      <c r="G159" s="42">
        <f>SUM(G160:G166)</f>
        <v>840221.74</v>
      </c>
      <c r="H159" s="38">
        <f>SUM(H160:H166)</f>
        <v>840221.74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840221.74</v>
      </c>
      <c r="F166" s="30">
        <f t="shared" si="16"/>
        <v>840221.74</v>
      </c>
      <c r="G166" s="102">
        <v>840221.74</v>
      </c>
      <c r="H166" s="102">
        <v>840221.74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345592512</v>
      </c>
      <c r="E180" s="76">
        <f>+E15+E106</f>
        <v>49387160.700000003</v>
      </c>
      <c r="F180" s="77">
        <f>+F15+F106</f>
        <v>394979672.70000005</v>
      </c>
      <c r="G180" s="78">
        <f>+G15+G106</f>
        <v>377100963.68000007</v>
      </c>
      <c r="H180" s="77">
        <f>+H15+H106</f>
        <v>376970175.40999997</v>
      </c>
      <c r="I180" s="20">
        <f t="shared" si="14"/>
        <v>17878709.019999981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2018-02-22T23:53:06Z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