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8 IVEQ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<sst xmlns="http://schemas.openxmlformats.org/spreadsheetml/2006/main" count="39" uniqueCount="39">
  <si>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</si>
  <si>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</si>
  <si>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</si>
  <si>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</si>
  <si>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</si>
  <si>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</si>
  <si>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</si>
  <si>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</si>
  <si>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</si>
  <si>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</si>
  <si>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</si>
  <si>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</si>
  <si>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</si>
  <si>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</si>
  <si>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</si>
  <si>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</si>
  <si>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</si>
  <si>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</si>
  <si>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</si>
  <si>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</si>
  <si>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</si>
  <si>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</si>
  <si>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</si>
  <si>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</si>
  <si>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</si>
  <si>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</si>
  <si>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</si>
  <si>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</si>
  <si>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</si>
  <si>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</si>
  <si>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</si>
  <si>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</si>
  <si>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</si>
  <si>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</si>
  <si>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Director General</t>
  </si>
  <si>
    <t>Director de Finanzas y Administración</t>
  </si>
  <si>
    <t>C. Germán Borja García</t>
  </si>
  <si>
    <t>C.P. Salvador Martínez Rivas</t>
  </si>
  <si>
    <t>Instituto de la Vivienda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</si>
</sst>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200063935.80000001</v>
      </c>
      <c r="F16" s="22">
        <f>+F18+F27</f>
        <v>341749000.97000003</v>
      </c>
      <c r="G16" s="22">
        <f>+G18+G27</f>
        <v>343133207.57999998</v>
      </c>
      <c r="H16" s="22">
        <f>+H18+H27</f>
        <v>198679729.19</v>
      </c>
      <c r="I16" s="22">
        <f>+I18+I27</f>
        <v>-1384206.6100000143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145164280.68000001</v>
      </c>
      <c r="F18" s="27">
        <f>SUM(F19:F25)</f>
        <v>320787560.17000002</v>
      </c>
      <c r="G18" s="27">
        <f>SUM(G19:G25)</f>
        <v>338064471.88</v>
      </c>
      <c r="H18" s="27">
        <f>ROUND(E18+F18-G18,2)</f>
        <v>127887368.97</v>
      </c>
      <c r="I18" s="27">
        <f>H18-E18</f>
        <v>-17276911.710000008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24901564.93</v>
      </c>
      <c r="F19" s="54">
        <v>242858851.59999999</v>
      </c>
      <c r="G19" s="54">
        <v>252843300.25999999</v>
      </c>
      <c r="H19" s="32">
        <f>ROUND(E19+F19-G19,2)</f>
        <v>14917116.27</v>
      </c>
      <c r="I19" s="32">
        <f>H19-E19</f>
        <v>-9984448.6600000001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44773582.210000001</v>
      </c>
      <c r="F20" s="54">
        <v>72011753.700000003</v>
      </c>
      <c r="G20" s="54">
        <v>76935339.75</v>
      </c>
      <c r="H20" s="32">
        <f t="shared" ref="H20:H25" si="0">ROUND(E20+F20-G20,2)</f>
        <v>39849996.159999996</v>
      </c>
      <c r="I20" s="32">
        <f t="shared" ref="I20:I25" si="1">H20-E20</f>
        <v>-4923586.0500000045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70644.36</v>
      </c>
      <c r="F21" s="54">
        <v>74994</v>
      </c>
      <c r="G21" s="54">
        <v>43635.07</v>
      </c>
      <c r="H21" s="32">
        <f t="shared" si="0"/>
        <v>102003.29</v>
      </c>
      <c r="I21" s="32">
        <f t="shared" si="1"/>
        <v>31358.929999999993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77640670.430000007</v>
      </c>
      <c r="F22" s="54">
        <v>5841960.8700000001</v>
      </c>
      <c r="G22" s="54">
        <v>8184080.2400000002</v>
      </c>
      <c r="H22" s="32">
        <f t="shared" si="0"/>
        <v>75298551.060000002</v>
      </c>
      <c r="I22" s="32">
        <f t="shared" si="1"/>
        <v>-2342119.3700000048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-2222181.25</v>
      </c>
      <c r="F24" s="54">
        <v>0</v>
      </c>
      <c r="G24" s="54">
        <v>58116.56</v>
      </c>
      <c r="H24" s="32">
        <f t="shared" si="0"/>
        <v>-2280297.81</v>
      </c>
      <c r="I24" s="32">
        <f t="shared" si="1"/>
        <v>-58116.560000000056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54899655.120000005</v>
      </c>
      <c r="F27" s="27">
        <f>SUM(F28:F36)</f>
        <v>20961440.799999997</v>
      </c>
      <c r="G27" s="27">
        <f>SUM(G28:G36)</f>
        <v>5068735.7</v>
      </c>
      <c r="H27" s="27">
        <f>ROUND(E27+F27-G27,2)</f>
        <v>70792360.219999999</v>
      </c>
      <c r="I27" s="27">
        <f>H27-E27</f>
        <v>15892705.099999994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9315864.5299999993</v>
      </c>
      <c r="F29" s="54">
        <v>3355214.94</v>
      </c>
      <c r="G29" s="54">
        <v>4770629.37</v>
      </c>
      <c r="H29" s="32">
        <f t="shared" si="2"/>
        <v>7900450.0999999996</v>
      </c>
      <c r="I29" s="32">
        <f t="shared" ref="I29:I36" si="3">H29-E29</f>
        <v>-1415414.4299999997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2274896.84</v>
      </c>
      <c r="F30" s="54">
        <v>145734</v>
      </c>
      <c r="G30" s="54">
        <v>0</v>
      </c>
      <c r="H30" s="32">
        <f t="shared" si="2"/>
        <v>2420630.84</v>
      </c>
      <c r="I30" s="32">
        <f t="shared" si="3"/>
        <v>145734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3275981.84</v>
      </c>
      <c r="F31" s="54">
        <v>332920.96000000002</v>
      </c>
      <c r="G31" s="54">
        <v>0</v>
      </c>
      <c r="H31" s="32">
        <f t="shared" si="2"/>
        <v>3608902.8</v>
      </c>
      <c r="I31" s="32">
        <f t="shared" si="3"/>
        <v>332920.95999999996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2834950</v>
      </c>
      <c r="F32" s="54">
        <v>116000</v>
      </c>
      <c r="G32" s="54">
        <v>0</v>
      </c>
      <c r="H32" s="32">
        <f t="shared" si="2"/>
        <v>2950950</v>
      </c>
      <c r="I32" s="32">
        <f t="shared" si="3"/>
        <v>116000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-330961.23</v>
      </c>
      <c r="F33" s="54">
        <v>0</v>
      </c>
      <c r="G33" s="54">
        <v>298106.33</v>
      </c>
      <c r="H33" s="32">
        <f t="shared" si="2"/>
        <v>-629067.56000000006</v>
      </c>
      <c r="I33" s="32">
        <f t="shared" si="3"/>
        <v>-298106.33000000007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0</v>
      </c>
      <c r="F34" s="54">
        <v>0</v>
      </c>
      <c r="G34" s="54">
        <v>0</v>
      </c>
      <c r="H34" s="32">
        <f t="shared" si="2"/>
        <v>0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37528923.140000001</v>
      </c>
      <c r="F36" s="54">
        <v>17011570.899999999</v>
      </c>
      <c r="G36" s="54">
        <v>0</v>
      </c>
      <c r="H36" s="32">
        <f t="shared" si="2"/>
        <v>54540494.039999999</v>
      </c>
      <c r="I36" s="32">
        <f t="shared" si="3"/>
        <v>17011570.899999999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2018-02-21T15:13:33Z</dcterms:modified>
</cp:coreProperties>
</file>