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NO EMPRESARIALES\12 IVEQ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<sst xmlns="http://schemas.openxmlformats.org/spreadsheetml/2006/main" count="91" uniqueCount="91">
  <si>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</si>
  <si>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</si>
  <si>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</si>
  <si>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</si>
  <si>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</si>
  <si>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</si>
  <si>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</si>
  <si>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</si>
  <si>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</si>
  <si>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</si>
  <si>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</si>
  <si>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</si>
  <si>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</si>
  <si>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</si>
  <si>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</si>
  <si>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</si>
  <si>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</si>
  <si>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</si>
  <si>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</si>
  <si>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</si>
  <si>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</si>
  <si>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</si>
  <si>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</si>
  <si>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</si>
  <si>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</si>
  <si>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</si>
  <si>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</si>
  <si>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</si>
  <si>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</si>
  <si>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</si>
  <si>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</si>
  <si>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</si>
  <si>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</si>
  <si>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</si>
  <si>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</si>
  <si>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</si>
  <si>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</si>
  <si>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</si>
  <si>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</si>
  <si>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</si>
  <si>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</si>
  <si>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</si>
  <si>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</si>
  <si>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</si>
  <si>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</si>
  <si>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</si>
  <si>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</si>
  <si>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</si>
  <si>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</si>
  <si>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</si>
  <si>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</si>
  <si>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</si>
  <si>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</si>
  <si>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</si>
  <si>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</si>
  <si>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</si>
  <si>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</si>
  <si>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</si>
  <si>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</si>
  <si>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</si>
  <si>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</si>
  <si>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</si>
  <si>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</si>
  <si>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</si>
  <si>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</si>
  <si>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</si>
  <si>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</si>
  <si>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</si>
  <si>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</si>
  <si>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</si>
  <si>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</si>
  <si>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</si>
  <si>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</si>
  <si>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</si>
  <si>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</si>
  <si>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</si>
  <si>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</si>
  <si>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</si>
  <si>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</si>
  <si>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</si>
  <si>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</si>
  <si>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</si>
  <si>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</si>
  <si>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</si>
  <si>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</si>
  <si>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</si>
  <si>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</si>
  <si>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</si>
  <si>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</si>
  <si>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Instituto de la Vivienda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</si>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</sst>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12862954</v>
      </c>
      <c r="E14" s="4">
        <f>SUM(E15:E21)</f>
        <v>70635.220000000016</v>
      </c>
      <c r="F14" s="4">
        <f t="shared" ref="F14:F77" si="0">+D14+E14</f>
        <v>12933589.220000001</v>
      </c>
      <c r="G14" s="4">
        <f>SUM(G15:G21)</f>
        <v>12922215.51</v>
      </c>
      <c r="H14" s="4">
        <f>SUM(H15:H21)</f>
        <v>12878644.68</v>
      </c>
      <c r="I14" s="4">
        <f t="shared" ref="I14:I77" si="1">+F14-G14</f>
        <v>11373.710000000894</v>
      </c>
      <c r="K14" s="8"/>
    </row>
    <row r="15" spans="2:11" s="1" customFormat="1" ht="15" x14ac:dyDescent="0.25">
      <c r="B15" s="5"/>
      <c r="C15" s="6" t="s">
        <v>13</v>
      </c>
      <c r="D15" s="19">
        <v>7145375</v>
      </c>
      <c r="E15" s="19">
        <v>232686.67</v>
      </c>
      <c r="F15" s="7">
        <f t="shared" si="0"/>
        <v>7378061.6699999999</v>
      </c>
      <c r="G15" s="19">
        <v>7378061.6699999999</v>
      </c>
      <c r="H15" s="19">
        <v>7374814.0999999996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275756</v>
      </c>
      <c r="E16" s="19">
        <v>-176756</v>
      </c>
      <c r="F16" s="7">
        <f t="shared" si="0"/>
        <v>99000</v>
      </c>
      <c r="G16" s="19">
        <v>99000</v>
      </c>
      <c r="H16" s="19">
        <v>99000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1934321</v>
      </c>
      <c r="E17" s="19">
        <v>68487.59</v>
      </c>
      <c r="F17" s="7">
        <f t="shared" si="0"/>
        <v>2002808.59</v>
      </c>
      <c r="G17" s="19">
        <v>2002808.59</v>
      </c>
      <c r="H17" s="19">
        <v>1991983.4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1228708</v>
      </c>
      <c r="E18" s="19">
        <v>-41411.480000000003</v>
      </c>
      <c r="F18" s="7">
        <f t="shared" si="0"/>
        <v>1187296.52</v>
      </c>
      <c r="G18" s="19">
        <v>1187296.52</v>
      </c>
      <c r="H18" s="19">
        <v>1187296.52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1945165</v>
      </c>
      <c r="E19" s="19">
        <v>97847.48</v>
      </c>
      <c r="F19" s="7">
        <f t="shared" si="0"/>
        <v>2043012.48</v>
      </c>
      <c r="G19" s="19">
        <v>2031638.77</v>
      </c>
      <c r="H19" s="19">
        <v>2002140.7</v>
      </c>
      <c r="I19" s="7">
        <f t="shared" si="1"/>
        <v>11373.709999999963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333629</v>
      </c>
      <c r="E21" s="19">
        <v>-110219.04</v>
      </c>
      <c r="F21" s="7">
        <f t="shared" si="0"/>
        <v>223409.96000000002</v>
      </c>
      <c r="G21" s="19">
        <v>223409.96</v>
      </c>
      <c r="H21" s="19">
        <v>223409.96</v>
      </c>
      <c r="I21" s="7">
        <f t="shared" si="1"/>
        <v>2.9103830456733704E-11</v>
      </c>
      <c r="K21" s="8"/>
    </row>
    <row r="22" spans="2:11" s="1" customFormat="1" x14ac:dyDescent="0.2">
      <c r="B22" s="27" t="s">
        <v>20</v>
      </c>
      <c r="C22" s="28"/>
      <c r="D22" s="4">
        <f>SUM(D23:D31)</f>
        <v>832343</v>
      </c>
      <c r="E22" s="4">
        <f>SUM(E23:E31)</f>
        <v>2842337.7199999997</v>
      </c>
      <c r="F22" s="4">
        <f t="shared" si="0"/>
        <v>3674680.7199999997</v>
      </c>
      <c r="G22" s="4">
        <f>SUM(G23:G31)</f>
        <v>3653516.9</v>
      </c>
      <c r="H22" s="4">
        <f>SUM(H23:H31)</f>
        <v>3653516.9</v>
      </c>
      <c r="I22" s="4">
        <f t="shared" si="1"/>
        <v>21163.819999999832</v>
      </c>
      <c r="K22" s="8"/>
    </row>
    <row r="23" spans="2:11" s="1" customFormat="1" ht="24" x14ac:dyDescent="0.25">
      <c r="B23" s="5"/>
      <c r="C23" s="6" t="s">
        <v>21</v>
      </c>
      <c r="D23" s="19">
        <v>117000</v>
      </c>
      <c r="E23" s="19">
        <v>-18398.990000000002</v>
      </c>
      <c r="F23" s="7">
        <f t="shared" si="0"/>
        <v>98601.01</v>
      </c>
      <c r="G23" s="19">
        <v>98601.01</v>
      </c>
      <c r="H23" s="19">
        <v>98601.01</v>
      </c>
      <c r="I23" s="7">
        <f t="shared" si="1"/>
        <v>0</v>
      </c>
      <c r="K23" s="8"/>
    </row>
    <row r="24" spans="2:11" s="1" customFormat="1" ht="15" x14ac:dyDescent="0.25">
      <c r="B24" s="5"/>
      <c r="C24" s="6" t="s">
        <v>22</v>
      </c>
      <c r="D24" s="19">
        <v>15000</v>
      </c>
      <c r="E24" s="19">
        <v>775.47</v>
      </c>
      <c r="F24" s="7">
        <f t="shared" si="0"/>
        <v>15775.47</v>
      </c>
      <c r="G24" s="19">
        <v>15695.38</v>
      </c>
      <c r="H24" s="19">
        <v>15695.38</v>
      </c>
      <c r="I24" s="7">
        <f t="shared" si="1"/>
        <v>80.090000000000146</v>
      </c>
      <c r="K24" s="8"/>
    </row>
    <row r="25" spans="2:11" s="1" customFormat="1" ht="15" x14ac:dyDescent="0.25">
      <c r="B25" s="5"/>
      <c r="C25" s="6" t="s">
        <v>23</v>
      </c>
      <c r="D25" s="19">
        <v>353343</v>
      </c>
      <c r="E25" s="19">
        <v>2817852.53</v>
      </c>
      <c r="F25" s="7">
        <f t="shared" si="0"/>
        <v>3171195.53</v>
      </c>
      <c r="G25" s="19">
        <v>3171195.53</v>
      </c>
      <c r="H25" s="19">
        <v>3171195.53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5000</v>
      </c>
      <c r="E26" s="19">
        <v>-4939.58</v>
      </c>
      <c r="F26" s="7">
        <f t="shared" si="0"/>
        <v>60.420000000000073</v>
      </c>
      <c r="G26" s="19">
        <v>0</v>
      </c>
      <c r="H26" s="19">
        <v>0</v>
      </c>
      <c r="I26" s="7">
        <f t="shared" si="1"/>
        <v>60.420000000000073</v>
      </c>
      <c r="K26" s="8"/>
    </row>
    <row r="27" spans="2:11" s="1" customFormat="1" ht="15" x14ac:dyDescent="0.25">
      <c r="B27" s="5"/>
      <c r="C27" s="6" t="s">
        <v>25</v>
      </c>
      <c r="D27" s="19">
        <v>5000</v>
      </c>
      <c r="E27" s="19">
        <v>0</v>
      </c>
      <c r="F27" s="7">
        <f t="shared" si="0"/>
        <v>5000</v>
      </c>
      <c r="G27" s="19">
        <v>967.9</v>
      </c>
      <c r="H27" s="19">
        <v>967.9</v>
      </c>
      <c r="I27" s="7">
        <f t="shared" si="1"/>
        <v>4032.1</v>
      </c>
      <c r="K27" s="8"/>
    </row>
    <row r="28" spans="2:11" s="1" customFormat="1" ht="15" x14ac:dyDescent="0.25">
      <c r="B28" s="5"/>
      <c r="C28" s="6" t="s">
        <v>26</v>
      </c>
      <c r="D28" s="19">
        <v>242000</v>
      </c>
      <c r="E28" s="19">
        <v>71094.02</v>
      </c>
      <c r="F28" s="7">
        <f t="shared" si="0"/>
        <v>313094.02</v>
      </c>
      <c r="G28" s="19">
        <v>313094.02</v>
      </c>
      <c r="H28" s="19">
        <v>313094.02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35000</v>
      </c>
      <c r="E29" s="19">
        <v>-10000</v>
      </c>
      <c r="F29" s="7">
        <f t="shared" si="0"/>
        <v>25000</v>
      </c>
      <c r="G29" s="19">
        <v>21307.5</v>
      </c>
      <c r="H29" s="19">
        <v>21307.5</v>
      </c>
      <c r="I29" s="7">
        <f t="shared" si="1"/>
        <v>3692.5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60000</v>
      </c>
      <c r="E31" s="19">
        <v>-14045.73</v>
      </c>
      <c r="F31" s="7">
        <f t="shared" si="0"/>
        <v>45954.270000000004</v>
      </c>
      <c r="G31" s="19">
        <v>32655.56</v>
      </c>
      <c r="H31" s="19">
        <v>32655.56</v>
      </c>
      <c r="I31" s="7">
        <f t="shared" si="1"/>
        <v>13298.710000000003</v>
      </c>
      <c r="K31" s="8"/>
    </row>
    <row r="32" spans="2:11" s="1" customFormat="1" x14ac:dyDescent="0.2">
      <c r="B32" s="27" t="s">
        <v>30</v>
      </c>
      <c r="C32" s="28"/>
      <c r="D32" s="4">
        <f>SUM(D33:D41)</f>
        <v>8022219</v>
      </c>
      <c r="E32" s="4">
        <f>SUM(E33:E41)</f>
        <v>660022.23</v>
      </c>
      <c r="F32" s="4">
        <f t="shared" si="0"/>
        <v>8682241.2300000004</v>
      </c>
      <c r="G32" s="4">
        <f>SUM(G33:G41)</f>
        <v>8412926.9000000004</v>
      </c>
      <c r="H32" s="4">
        <f>SUM(H33:H41)</f>
        <v>8381653.9000000004</v>
      </c>
      <c r="I32" s="4">
        <f t="shared" si="1"/>
        <v>269314.33000000007</v>
      </c>
      <c r="K32" s="8"/>
    </row>
    <row r="33" spans="2:11" s="1" customFormat="1" ht="15" x14ac:dyDescent="0.25">
      <c r="B33" s="5"/>
      <c r="C33" s="6" t="s">
        <v>31</v>
      </c>
      <c r="D33" s="19">
        <v>376497</v>
      </c>
      <c r="E33" s="19">
        <v>0</v>
      </c>
      <c r="F33" s="7">
        <f t="shared" si="0"/>
        <v>376497</v>
      </c>
      <c r="G33" s="19">
        <v>349141.65</v>
      </c>
      <c r="H33" s="19">
        <v>349141.65</v>
      </c>
      <c r="I33" s="7">
        <f t="shared" si="1"/>
        <v>27355.349999999977</v>
      </c>
      <c r="K33" s="8"/>
    </row>
    <row r="34" spans="2:11" s="1" customFormat="1" ht="15" x14ac:dyDescent="0.25">
      <c r="B34" s="5"/>
      <c r="C34" s="6" t="s">
        <v>32</v>
      </c>
      <c r="D34" s="19">
        <v>88500</v>
      </c>
      <c r="E34" s="19">
        <v>0</v>
      </c>
      <c r="F34" s="7">
        <f t="shared" si="0"/>
        <v>88500</v>
      </c>
      <c r="G34" s="19">
        <v>77525.289999999994</v>
      </c>
      <c r="H34" s="19">
        <v>77525.289999999994</v>
      </c>
      <c r="I34" s="7">
        <f t="shared" si="1"/>
        <v>10974.710000000006</v>
      </c>
      <c r="K34" s="8"/>
    </row>
    <row r="35" spans="2:11" s="1" customFormat="1" ht="15" x14ac:dyDescent="0.25">
      <c r="B35" s="5"/>
      <c r="C35" s="6" t="s">
        <v>33</v>
      </c>
      <c r="D35" s="19">
        <v>164135</v>
      </c>
      <c r="E35" s="19">
        <v>548622.46</v>
      </c>
      <c r="F35" s="7">
        <f t="shared" si="0"/>
        <v>712757.46</v>
      </c>
      <c r="G35" s="19">
        <v>661303.30000000005</v>
      </c>
      <c r="H35" s="19">
        <v>661303.30000000005</v>
      </c>
      <c r="I35" s="7">
        <f t="shared" si="1"/>
        <v>51454.159999999916</v>
      </c>
      <c r="K35" s="8"/>
    </row>
    <row r="36" spans="2:11" s="1" customFormat="1" ht="15" x14ac:dyDescent="0.25">
      <c r="B36" s="5"/>
      <c r="C36" s="6" t="s">
        <v>34</v>
      </c>
      <c r="D36" s="19">
        <v>362085</v>
      </c>
      <c r="E36" s="19">
        <v>-59282.37</v>
      </c>
      <c r="F36" s="7">
        <f t="shared" si="0"/>
        <v>302802.63</v>
      </c>
      <c r="G36" s="19">
        <v>297660.84000000003</v>
      </c>
      <c r="H36" s="19">
        <v>297660.84000000003</v>
      </c>
      <c r="I36" s="7">
        <f t="shared" si="1"/>
        <v>5141.789999999979</v>
      </c>
      <c r="K36" s="8"/>
    </row>
    <row r="37" spans="2:11" s="1" customFormat="1" ht="24" x14ac:dyDescent="0.25">
      <c r="B37" s="5"/>
      <c r="C37" s="6" t="s">
        <v>35</v>
      </c>
      <c r="D37" s="19">
        <v>148000</v>
      </c>
      <c r="E37" s="19">
        <v>2320</v>
      </c>
      <c r="F37" s="7">
        <f t="shared" si="0"/>
        <v>150320</v>
      </c>
      <c r="G37" s="19">
        <v>108900.6</v>
      </c>
      <c r="H37" s="19">
        <v>108900.6</v>
      </c>
      <c r="I37" s="7">
        <f t="shared" si="1"/>
        <v>41419.399999999994</v>
      </c>
      <c r="K37" s="8"/>
    </row>
    <row r="38" spans="2:11" s="1" customFormat="1" ht="15" x14ac:dyDescent="0.25">
      <c r="B38" s="5"/>
      <c r="C38" s="6" t="s">
        <v>36</v>
      </c>
      <c r="D38" s="19">
        <v>6025000</v>
      </c>
      <c r="E38" s="19">
        <v>35520</v>
      </c>
      <c r="F38" s="7">
        <f t="shared" si="0"/>
        <v>6060520</v>
      </c>
      <c r="G38" s="19">
        <v>5968056.8799999999</v>
      </c>
      <c r="H38" s="19">
        <v>5968056.8799999999</v>
      </c>
      <c r="I38" s="7">
        <f t="shared" si="1"/>
        <v>92463.120000000112</v>
      </c>
      <c r="K38" s="8"/>
    </row>
    <row r="39" spans="2:11" s="1" customFormat="1" ht="15" x14ac:dyDescent="0.25">
      <c r="B39" s="5"/>
      <c r="C39" s="6" t="s">
        <v>37</v>
      </c>
      <c r="D39" s="19">
        <v>336000</v>
      </c>
      <c r="E39" s="19">
        <v>-53936.21</v>
      </c>
      <c r="F39" s="7">
        <f t="shared" si="0"/>
        <v>282063.78999999998</v>
      </c>
      <c r="G39" s="19">
        <v>249892.05</v>
      </c>
      <c r="H39" s="19">
        <v>249892.05</v>
      </c>
      <c r="I39" s="7">
        <f t="shared" si="1"/>
        <v>32171.739999999991</v>
      </c>
      <c r="K39" s="8"/>
    </row>
    <row r="40" spans="2:11" s="1" customFormat="1" ht="15" x14ac:dyDescent="0.25">
      <c r="B40" s="5"/>
      <c r="C40" s="6" t="s">
        <v>38</v>
      </c>
      <c r="D40" s="19">
        <v>220000</v>
      </c>
      <c r="E40" s="19">
        <v>89000.35</v>
      </c>
      <c r="F40" s="7">
        <f t="shared" si="0"/>
        <v>309000.34999999998</v>
      </c>
      <c r="G40" s="19">
        <v>300887.55</v>
      </c>
      <c r="H40" s="19">
        <v>300887.55</v>
      </c>
      <c r="I40" s="7">
        <f t="shared" si="1"/>
        <v>8112.7999999999884</v>
      </c>
      <c r="K40" s="8"/>
    </row>
    <row r="41" spans="2:11" s="1" customFormat="1" ht="15" x14ac:dyDescent="0.25">
      <c r="B41" s="5"/>
      <c r="C41" s="6" t="s">
        <v>39</v>
      </c>
      <c r="D41" s="19">
        <v>302002</v>
      </c>
      <c r="E41" s="19">
        <v>97778</v>
      </c>
      <c r="F41" s="7">
        <f t="shared" si="0"/>
        <v>399780</v>
      </c>
      <c r="G41" s="19">
        <v>399558.74</v>
      </c>
      <c r="H41" s="19">
        <v>368285.74</v>
      </c>
      <c r="I41" s="7">
        <f t="shared" si="1"/>
        <v>221.26000000000931</v>
      </c>
      <c r="K41" s="8"/>
    </row>
    <row r="42" spans="2:11" s="1" customFormat="1" x14ac:dyDescent="0.2">
      <c r="B42" s="27" t="s">
        <v>40</v>
      </c>
      <c r="C42" s="28"/>
      <c r="D42" s="4">
        <f>SUM(D43:D51)</f>
        <v>90147409</v>
      </c>
      <c r="E42" s="4">
        <f>SUM(E43:E51)</f>
        <v>30908892.530000001</v>
      </c>
      <c r="F42" s="4">
        <f t="shared" si="0"/>
        <v>121056301.53</v>
      </c>
      <c r="G42" s="4">
        <f>SUM(G43:G51)</f>
        <v>52472586.43</v>
      </c>
      <c r="H42" s="4">
        <f>SUM(H43:H51)</f>
        <v>52472586.43</v>
      </c>
      <c r="I42" s="4">
        <f t="shared" si="1"/>
        <v>68583715.099999994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90000000</v>
      </c>
      <c r="E45" s="19">
        <v>30908892.530000001</v>
      </c>
      <c r="F45" s="7">
        <f t="shared" si="0"/>
        <v>120908892.53</v>
      </c>
      <c r="G45" s="19">
        <v>52351952.700000003</v>
      </c>
      <c r="H45" s="19">
        <v>52351952.700000003</v>
      </c>
      <c r="I45" s="7">
        <f t="shared" si="1"/>
        <v>68556939.829999998</v>
      </c>
      <c r="K45" s="8"/>
    </row>
    <row r="46" spans="2:11" s="1" customFormat="1" ht="15" x14ac:dyDescent="0.25">
      <c r="B46" s="5"/>
      <c r="C46" s="6" t="s">
        <v>44</v>
      </c>
      <c r="D46" s="19">
        <v>0</v>
      </c>
      <c r="E46" s="19">
        <v>0</v>
      </c>
      <c r="F46" s="7">
        <f t="shared" si="0"/>
        <v>0</v>
      </c>
      <c r="G46" s="19">
        <v>0</v>
      </c>
      <c r="H46" s="19">
        <v>0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147409</v>
      </c>
      <c r="E47" s="19">
        <v>0</v>
      </c>
      <c r="F47" s="7">
        <f t="shared" si="0"/>
        <v>147409</v>
      </c>
      <c r="G47" s="19">
        <v>120633.73</v>
      </c>
      <c r="H47" s="19">
        <v>120633.73</v>
      </c>
      <c r="I47" s="7">
        <f t="shared" si="1"/>
        <v>26775.270000000004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500000</v>
      </c>
      <c r="E52" s="4">
        <f>SUM(E53:E61)</f>
        <v>14699.51999999999</v>
      </c>
      <c r="F52" s="4">
        <f t="shared" si="0"/>
        <v>514699.52000000002</v>
      </c>
      <c r="G52" s="4">
        <f>SUM(G53:G61)</f>
        <v>448920.96</v>
      </c>
      <c r="H52" s="4">
        <f>SUM(H53:H61)</f>
        <v>361920.96</v>
      </c>
      <c r="I52" s="4">
        <f t="shared" si="1"/>
        <v>65778.559999999998</v>
      </c>
      <c r="K52" s="8"/>
    </row>
    <row r="53" spans="2:11" s="1" customFormat="1" ht="15" x14ac:dyDescent="0.25">
      <c r="B53" s="5"/>
      <c r="C53" s="6" t="s">
        <v>51</v>
      </c>
      <c r="D53" s="19">
        <v>100000</v>
      </c>
      <c r="E53" s="19">
        <v>248468.21</v>
      </c>
      <c r="F53" s="7">
        <f t="shared" si="0"/>
        <v>348468.20999999996</v>
      </c>
      <c r="G53" s="19">
        <v>314176.52</v>
      </c>
      <c r="H53" s="19">
        <v>314176.52</v>
      </c>
      <c r="I53" s="7">
        <f t="shared" si="1"/>
        <v>34291.689999999944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400000</v>
      </c>
      <c r="E56" s="19">
        <v>-368513.13</v>
      </c>
      <c r="F56" s="7">
        <f t="shared" si="0"/>
        <v>31486.869999999995</v>
      </c>
      <c r="G56" s="19">
        <v>0</v>
      </c>
      <c r="H56" s="19">
        <v>0</v>
      </c>
      <c r="I56" s="7">
        <f t="shared" si="1"/>
        <v>31486.869999999995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18744.439999999999</v>
      </c>
      <c r="F58" s="7">
        <f t="shared" si="0"/>
        <v>18744.439999999999</v>
      </c>
      <c r="G58" s="19">
        <v>18744.439999999999</v>
      </c>
      <c r="H58" s="19">
        <v>18744.439999999999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116000</v>
      </c>
      <c r="F61" s="7">
        <f t="shared" si="0"/>
        <v>116000</v>
      </c>
      <c r="G61" s="19">
        <v>116000</v>
      </c>
      <c r="H61" s="19">
        <v>29000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112364925</v>
      </c>
      <c r="E86" s="12">
        <f t="shared" si="4"/>
        <v>34496587.220000006</v>
      </c>
      <c r="F86" s="12">
        <f t="shared" si="4"/>
        <v>146861512.22</v>
      </c>
      <c r="G86" s="12">
        <f t="shared" si="4"/>
        <v>77910166.700000003</v>
      </c>
      <c r="H86" s="12">
        <f t="shared" si="4"/>
        <v>77748322.86999999</v>
      </c>
      <c r="I86" s="12">
        <f t="shared" si="4"/>
        <v>68951345.519999996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