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<sst xmlns="http://schemas.openxmlformats.org/spreadsheetml/2006/main" count="49" uniqueCount="49">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</sst>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90000000</v>
      </c>
      <c r="F16" s="13">
        <f>+F17+F18</f>
        <v>15801253.58</v>
      </c>
      <c r="G16" s="13">
        <f>+E16+F16</f>
        <v>105801253.58</v>
      </c>
      <c r="H16" s="13">
        <f>+H17+H18</f>
        <v>23870595.140000001</v>
      </c>
      <c r="I16" s="13">
        <f>+I17+I18</f>
        <v>23870595.140000001</v>
      </c>
      <c r="J16" s="13">
        <f>+G16-H16</f>
        <v>81930658.439999998</v>
      </c>
      <c r="K16" s="8"/>
    </row>
    <row r="17" spans="1:11" ht="15" x14ac:dyDescent="0.25">
      <c r="B17" s="14"/>
      <c r="C17" s="15"/>
      <c r="D17" s="16" t="s">
        <v>14</v>
      </c>
      <c r="E17" s="30">
        <v>90000000</v>
      </c>
      <c r="F17" s="30">
        <v>5656000</v>
      </c>
      <c r="G17" s="17">
        <f>+E17+F17</f>
        <v>95656000</v>
      </c>
      <c r="H17" s="30">
        <v>13775341.560000001</v>
      </c>
      <c r="I17" s="30">
        <v>13775341.560000001</v>
      </c>
      <c r="J17" s="17">
        <f t="shared" ref="J17:J44" si="0">+G17-H17</f>
        <v>81880658.439999998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10145253.58</v>
      </c>
      <c r="G18" s="17">
        <f>+E18+F18</f>
        <v>10145253.58</v>
      </c>
      <c r="H18" s="30">
        <v>10095253.58</v>
      </c>
      <c r="I18" s="30">
        <v>10095253.58</v>
      </c>
      <c r="J18" s="17">
        <f t="shared" si="0"/>
        <v>50000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22217516</v>
      </c>
      <c r="F19" s="13">
        <f>SUM(F20:F27)</f>
        <v>18695333.640000001</v>
      </c>
      <c r="G19" s="13">
        <f>+E19+F19</f>
        <v>40912849.640000001</v>
      </c>
      <c r="H19" s="13">
        <f>SUM(H20:H27)</f>
        <v>53918937.899999999</v>
      </c>
      <c r="I19" s="13">
        <f>SUM(I20:I27)</f>
        <v>53757093.990000002</v>
      </c>
      <c r="J19" s="13">
        <f t="shared" si="0"/>
        <v>-13006088.259999998</v>
      </c>
      <c r="K19" s="8"/>
    </row>
    <row r="20" spans="1:11" ht="15" x14ac:dyDescent="0.25">
      <c r="B20" s="14"/>
      <c r="C20" s="15"/>
      <c r="D20" s="16" t="s">
        <v>17</v>
      </c>
      <c r="E20" s="30">
        <v>0</v>
      </c>
      <c r="F20" s="30">
        <v>0</v>
      </c>
      <c r="G20" s="17">
        <f>+E20+F20</f>
        <v>0</v>
      </c>
      <c r="H20" s="30">
        <v>0</v>
      </c>
      <c r="I20" s="30">
        <v>0</v>
      </c>
      <c r="J20" s="17">
        <f t="shared" si="0"/>
        <v>0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21717516</v>
      </c>
      <c r="F26" s="30">
        <v>18680634.120000001</v>
      </c>
      <c r="G26" s="17">
        <f t="shared" si="1"/>
        <v>40398150.120000005</v>
      </c>
      <c r="H26" s="30">
        <v>53470016.939999998</v>
      </c>
      <c r="I26" s="30">
        <v>53442917.469999999</v>
      </c>
      <c r="J26" s="17">
        <f t="shared" si="0"/>
        <v>-13071866.819999993</v>
      </c>
    </row>
    <row r="27" spans="1:11" ht="15" x14ac:dyDescent="0.25">
      <c r="B27" s="14"/>
      <c r="C27" s="15"/>
      <c r="D27" s="16" t="s">
        <v>24</v>
      </c>
      <c r="E27" s="30">
        <v>500000</v>
      </c>
      <c r="F27" s="30">
        <v>14699.52</v>
      </c>
      <c r="G27" s="17">
        <f t="shared" si="1"/>
        <v>514699.52000000002</v>
      </c>
      <c r="H27" s="30">
        <v>448920.96</v>
      </c>
      <c r="I27" s="30">
        <v>314176.52</v>
      </c>
      <c r="J27" s="17">
        <f t="shared" si="0"/>
        <v>65778.559999999998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147409</v>
      </c>
      <c r="F35" s="13">
        <f>SUM(F36:F39)</f>
        <v>0</v>
      </c>
      <c r="G35" s="13">
        <f t="shared" si="1"/>
        <v>147409</v>
      </c>
      <c r="H35" s="13">
        <f>SUM(H36:H39)</f>
        <v>120633.73</v>
      </c>
      <c r="I35" s="13">
        <f>SUM(I36:I39)</f>
        <v>120633.73</v>
      </c>
      <c r="J35" s="13">
        <f t="shared" si="0"/>
        <v>26775.270000000004</v>
      </c>
      <c r="K35" s="8"/>
    </row>
    <row r="36" spans="1:11" ht="15" x14ac:dyDescent="0.25">
      <c r="B36" s="14"/>
      <c r="C36" s="15"/>
      <c r="D36" s="16" t="s">
        <v>33</v>
      </c>
      <c r="E36" s="30">
        <v>147409</v>
      </c>
      <c r="F36" s="30">
        <v>0</v>
      </c>
      <c r="G36" s="17">
        <f t="shared" si="1"/>
        <v>147409</v>
      </c>
      <c r="H36" s="30">
        <v>120633.73</v>
      </c>
      <c r="I36" s="30">
        <v>120633.73</v>
      </c>
      <c r="J36" s="17">
        <f t="shared" si="0"/>
        <v>26775.270000000004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112364925</v>
      </c>
      <c r="F46" s="24">
        <f t="shared" si="2"/>
        <v>34496587.219999999</v>
      </c>
      <c r="G46" s="24">
        <f t="shared" si="2"/>
        <v>146861512.22</v>
      </c>
      <c r="H46" s="24">
        <f t="shared" si="2"/>
        <v>77910166.769999996</v>
      </c>
      <c r="I46" s="24">
        <f t="shared" si="2"/>
        <v>77748322.859999999</v>
      </c>
      <c r="J46" s="24">
        <f t="shared" si="2"/>
        <v>68951345.450000003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