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8 IVEQ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<sst xmlns="http://schemas.openxmlformats.org/spreadsheetml/2006/main" count="83" uniqueCount="76">
  <si>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</si>
  <si>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</si>
  <si>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</si>
  <si>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</si>
  <si>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</si>
  <si>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</si>
  <si>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</si>
  <si>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</si>
  <si>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</si>
  <si>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</si>
  <si>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</si>
  <si>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</si>
  <si>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</si>
  <si>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</si>
  <si>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</si>
  <si>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</si>
  <si>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</si>
  <si>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</si>
  <si>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</si>
  <si>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</si>
  <si>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</si>
  <si>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</si>
  <si>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</si>
  <si>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</si>
  <si>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</si>
  <si>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</si>
  <si>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</si>
  <si>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</si>
  <si>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</si>
  <si>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</si>
  <si>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</si>
  <si>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</si>
  <si>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</si>
  <si>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</si>
  <si>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</si>
  <si>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</si>
  <si>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</si>
  <si>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</si>
  <si>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</si>
  <si>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</si>
  <si>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</si>
  <si>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</si>
  <si>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</si>
  <si>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</si>
  <si>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</si>
  <si>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</si>
  <si>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</si>
  <si>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</si>
  <si>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</si>
  <si>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</si>
  <si>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</si>
  <si>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</si>
  <si>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</si>
  <si>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</si>
  <si>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</si>
  <si>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</si>
  <si>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</si>
  <si>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</si>
  <si>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</si>
  <si>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</si>
  <si>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</si>
  <si>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</si>
  <si>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</si>
  <si>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</si>
  <si>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</si>
  <si>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</si>
  <si>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</si>
  <si>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</si>
  <si>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</si>
  <si>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</si>
  <si>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</si>
  <si>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</si>
  <si>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</si>
  <si>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</si>
  <si>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</si>
  <si>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Instituto de la Vivienda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</si>
</sst>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4121409</v>
      </c>
      <c r="E14" s="10">
        <f>+E15+E24+E32+E42</f>
        <v>3567787.06</v>
      </c>
      <c r="F14" s="12">
        <f>+F15+F24+F32+F42</f>
        <v>7689196.0600000005</v>
      </c>
      <c r="G14" s="13">
        <f>+G15+G24+G32+G42</f>
        <v>7355867.2000000002</v>
      </c>
      <c r="H14" s="13">
        <f>+H15+H24+H32+H42</f>
        <v>7226769.0100000007</v>
      </c>
      <c r="I14" s="13">
        <f>+F14-G14</f>
        <v>333328.86000000034</v>
      </c>
    </row>
    <row r="15" spans="1:10" s="15" customFormat="1" x14ac:dyDescent="0.2">
      <c r="A15" s="1"/>
      <c r="B15" s="58" t="s">
        <v>12</v>
      </c>
      <c r="C15" s="59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4121409</v>
      </c>
      <c r="E24" s="10">
        <f>SUM(E25:E31)</f>
        <v>3567787.06</v>
      </c>
      <c r="F24" s="12">
        <f>SUM(F25:F31)</f>
        <v>7689196.0600000005</v>
      </c>
      <c r="G24" s="13">
        <f>SUM(G25:G31)</f>
        <v>7355867.2000000002</v>
      </c>
      <c r="H24" s="13">
        <f>SUM(H25:H31)</f>
        <v>7226769.0100000007</v>
      </c>
      <c r="I24" s="14">
        <f t="shared" si="0"/>
        <v>333328.86000000034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3974000</v>
      </c>
      <c r="E26" s="43">
        <v>3567787.06</v>
      </c>
      <c r="F26" s="19">
        <f t="shared" si="1"/>
        <v>7541787.0600000005</v>
      </c>
      <c r="G26" s="43">
        <v>7235233.4699999997</v>
      </c>
      <c r="H26" s="43">
        <v>7106135.2800000003</v>
      </c>
      <c r="I26" s="14">
        <f t="shared" si="0"/>
        <v>306553.59000000078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0</v>
      </c>
      <c r="E29" s="43">
        <v>0</v>
      </c>
      <c r="F29" s="19">
        <f t="shared" si="1"/>
        <v>0</v>
      </c>
      <c r="G29" s="43">
        <v>0</v>
      </c>
      <c r="H29" s="43">
        <v>0</v>
      </c>
      <c r="I29" s="14">
        <f t="shared" si="0"/>
        <v>0</v>
      </c>
    </row>
    <row r="30" spans="1:10" ht="15" x14ac:dyDescent="0.25">
      <c r="B30" s="18" t="s">
        <v>27</v>
      </c>
      <c r="C30" s="22"/>
      <c r="D30" s="43">
        <v>147409</v>
      </c>
      <c r="E30" s="43">
        <v>0</v>
      </c>
      <c r="F30" s="19">
        <f t="shared" si="1"/>
        <v>147409</v>
      </c>
      <c r="G30" s="43">
        <v>120633.73</v>
      </c>
      <c r="H30" s="43">
        <v>120633.73</v>
      </c>
      <c r="I30" s="14">
        <f t="shared" si="0"/>
        <v>26775.270000000004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108243516</v>
      </c>
      <c r="E47" s="20">
        <f>+E48+E57+E65+E75</f>
        <v>30928800.16</v>
      </c>
      <c r="F47" s="29">
        <f>+F48+F57+F65+F75</f>
        <v>139172316.16</v>
      </c>
      <c r="G47" s="30">
        <f>+G48+G57+G65+G75</f>
        <v>70554299.569999993</v>
      </c>
      <c r="H47" s="30">
        <f>+H48+H57+H65+H75</f>
        <v>70521553.849999994</v>
      </c>
      <c r="I47" s="13">
        <f t="shared" si="0"/>
        <v>68618016.590000004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108243516</v>
      </c>
      <c r="E57" s="20">
        <f>SUM(E58:E64)</f>
        <v>30928800.16</v>
      </c>
      <c r="F57" s="29">
        <f>SUM(F58:F64)</f>
        <v>139172316.16</v>
      </c>
      <c r="G57" s="30">
        <f>SUM(G58:G64)</f>
        <v>70554299.569999993</v>
      </c>
      <c r="H57" s="29">
        <f>SUM(H58:H64)</f>
        <v>70521553.849999994</v>
      </c>
      <c r="I57" s="13">
        <f t="shared" si="0"/>
        <v>68618016.590000004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108243516</v>
      </c>
      <c r="E59" s="43">
        <v>30928800.16</v>
      </c>
      <c r="F59" s="19">
        <f t="shared" si="3"/>
        <v>139172316.16</v>
      </c>
      <c r="G59" s="43">
        <v>70554299.569999993</v>
      </c>
      <c r="H59" s="43">
        <v>70521553.849999994</v>
      </c>
      <c r="I59" s="14">
        <f t="shared" si="0"/>
        <v>68618016.590000004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112364925</v>
      </c>
      <c r="E80" s="20">
        <f>+E14+E47</f>
        <v>34496587.219999999</v>
      </c>
      <c r="F80" s="29">
        <f>+F14+F47</f>
        <v>146861512.22</v>
      </c>
      <c r="G80" s="30">
        <f>+G14+G47</f>
        <v>77910166.769999996</v>
      </c>
      <c r="H80" s="30">
        <f>+H14+H47</f>
        <v>77748322.859999999</v>
      </c>
      <c r="I80" s="13">
        <f>+F80-G80</f>
        <v>68951345.450000003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2018-02-21T15:13:28Z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