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FE" sheetId="1" r:id="rId1"/>
  </sheets>
  <definedNames>
    <definedName name="_xlnm.Print_Area" localSheetId="0">EFE!$A$1:$T$59</definedName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62913"/>
</workbook>
</file>

<file path=xl/calcChain.xml><?xml version="1.0" encoding="utf-8"?>
<calcChain xmlns="http://schemas.openxmlformats.org/spreadsheetml/2006/main">
  <c r="J30" i="1" l="1"/>
  <c r="R38" i="1"/>
  <c r="R37" i="1"/>
  <c r="Q38" i="1"/>
  <c r="Q37" i="1"/>
  <c r="R32" i="1"/>
  <c r="R31" i="1"/>
  <c r="R43" i="1"/>
  <c r="Q32" i="1"/>
  <c r="Q31" i="1"/>
  <c r="Q43" i="1"/>
  <c r="I30" i="1"/>
  <c r="R22" i="1"/>
  <c r="R26" i="1"/>
  <c r="R46" i="1"/>
  <c r="R51" i="1"/>
  <c r="Q50" i="1"/>
  <c r="Q22" i="1"/>
  <c r="I17" i="1"/>
  <c r="R17" i="1"/>
  <c r="Q17" i="1"/>
  <c r="Q26" i="1"/>
  <c r="J17" i="1"/>
  <c r="J51" i="1"/>
  <c r="I51" i="1"/>
  <c r="Q46" i="1"/>
  <c r="Q51" i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<sst xmlns="http://schemas.openxmlformats.org/spreadsheetml/2006/main" count="69" uniqueCount="60">
  <si>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</si>
  <si>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</si>
  <si>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</si>
  <si>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</si>
  <si>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</si>
  <si>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</si>
  <si>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</si>
  <si>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</si>
  <si>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</si>
  <si>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</si>
  <si>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</si>
  <si>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</si>
  <si>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</si>
  <si>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</si>
  <si>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</si>
  <si>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</si>
  <si>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</si>
  <si>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</si>
  <si>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</si>
  <si>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</si>
  <si>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</si>
  <si>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</si>
  <si>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</si>
  <si>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</si>
  <si>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</si>
  <si>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</si>
  <si>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</si>
  <si>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</si>
  <si>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</si>
  <si>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</si>
  <si>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</si>
  <si>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</si>
  <si>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</si>
  <si>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</si>
  <si>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</si>
  <si>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</si>
  <si>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</si>
  <si>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</si>
  <si>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</si>
  <si>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</si>
  <si>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</si>
  <si>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</si>
  <si>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</si>
  <si>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</si>
  <si>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</si>
  <si>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</si>
  <si>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</si>
  <si>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</si>
  <si>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</si>
  <si>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</si>
  <si>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</si>
  <si>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</si>
  <si>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</si>
  <si>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</si>
  <si>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</si>
  <si>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 del REPSS en el Estado de Querétaro</t>
  </si>
  <si>
    <t>Director de Financiamiento</t>
  </si>
  <si>
    <t>Lic. Lorena Loza Hernández</t>
  </si>
  <si>
    <t>C.P. Gerardo Alejandro Rojas Rico</t>
  </si>
  <si>
    <t>Régimen Estatal de Protección Social en Salud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</si>
</sst>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G38" zoomScale="80" zoomScaleNormal="60" zoomScaleSheetLayoutView="80" workbookViewId="0">
      <selection activeCell="W70" sqref="W70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972039132.75999999</v>
      </c>
      <c r="J17" s="27">
        <f>SUM(J18:J28)</f>
        <v>917229490.68999994</v>
      </c>
      <c r="K17" s="24"/>
      <c r="L17" s="24"/>
      <c r="M17" s="68" t="s">
        <v>4</v>
      </c>
      <c r="N17" s="68"/>
      <c r="O17" s="68"/>
      <c r="P17" s="68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21646445.52</v>
      </c>
      <c r="J22" s="62">
        <v>8412118.1799999997</v>
      </c>
      <c r="K22" s="24"/>
      <c r="L22" s="24"/>
      <c r="M22" s="31" t="s">
        <v>13</v>
      </c>
      <c r="N22" s="31"/>
      <c r="O22" s="31"/>
      <c r="P22" s="31"/>
      <c r="Q22" s="27">
        <f>ROUND(SUM(Q23:Q25),2)</f>
        <v>0</v>
      </c>
      <c r="R22" s="27">
        <f>ROUND(SUM(R23:R25),2)</f>
        <v>35000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32304108.640000001</v>
      </c>
      <c r="J24" s="62">
        <v>24723186.239999998</v>
      </c>
      <c r="K24" s="24"/>
      <c r="L24" s="24"/>
      <c r="M24" s="21"/>
      <c r="N24" s="70" t="s">
        <v>8</v>
      </c>
      <c r="O24" s="70"/>
      <c r="P24" s="70"/>
      <c r="Q24" s="62">
        <v>0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0</v>
      </c>
      <c r="R25" s="62">
        <v>35000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754436684.41999996</v>
      </c>
      <c r="J26" s="62">
        <v>742458280.26999998</v>
      </c>
      <c r="K26" s="24"/>
      <c r="L26" s="24"/>
      <c r="M26" s="68" t="s">
        <v>19</v>
      </c>
      <c r="N26" s="68"/>
      <c r="O26" s="68"/>
      <c r="P26" s="68"/>
      <c r="Q26" s="27">
        <f>ROUND(Q17-Q22,2)</f>
        <v>0</v>
      </c>
      <c r="R26" s="27">
        <f>ROUND(R17-R22,2)</f>
        <v>-35000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140800000</v>
      </c>
      <c r="J27" s="62">
        <v>141635906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22851894.18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995077054.5999999</v>
      </c>
      <c r="J30" s="27">
        <f>+J31+J32+J33+J35+J36+J37+J38+J39+J40+J41+J42+J43+J45+J46+J47+J49</f>
        <v>1004206683.36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0</v>
      </c>
      <c r="J31" s="62">
        <v>0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0</v>
      </c>
      <c r="J32" s="62">
        <v>0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933031326.16999996</v>
      </c>
      <c r="J33" s="62">
        <v>876569632.27999997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62045728.43</v>
      </c>
      <c r="J35" s="62">
        <v>62167864.079999998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0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-23037921.84</v>
      </c>
      <c r="R46" s="36">
        <f>ROUND(J51+R26+R43,2)</f>
        <v>-87012192.670000002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0</v>
      </c>
      <c r="J49" s="62">
        <v>65469187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76981100.329999998</v>
      </c>
      <c r="R50" s="62">
        <v>163993293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-23037921.84</v>
      </c>
      <c r="J51" s="36">
        <f>J17-J30</f>
        <v>-86977192.670000076</v>
      </c>
      <c r="K51" s="41"/>
      <c r="L51" s="71" t="s">
        <v>49</v>
      </c>
      <c r="M51" s="71"/>
      <c r="N51" s="71"/>
      <c r="O51" s="71"/>
      <c r="P51" s="71"/>
      <c r="Q51" s="37">
        <f>ROUND(+Q50+Q46,2)</f>
        <v>53943178.490000002</v>
      </c>
      <c r="R51" s="36">
        <f>+R46+R50</f>
        <v>76981100.329999998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L51:P51"/>
    <mergeCell ref="O57:Q57"/>
    <mergeCell ref="F42:H42"/>
    <mergeCell ref="F43:H43"/>
    <mergeCell ref="M43:P43"/>
    <mergeCell ref="F45:H45"/>
    <mergeCell ref="F46:H46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EFE</vt:lpstr>
      <vt:lpstr>EFE!Área_de_impresión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2017-12-14T16:44:24Z</dcterms:created>
  <dcterms:modified xsi:type="dcterms:W3CDTF">2018-03-20T15:39:36Z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