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ENTREGA A LA ESFE\NO EMPRESARIALES\CONSOLIDADO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EAA!$A$1:$K$39</definedName>
    <definedName name="Periodos">[2]Periodos!$A$2:$A$8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F30" i="1"/>
  <c r="F29" i="1"/>
  <c r="H29" i="1" s="1"/>
  <c r="I29" i="1" s="1"/>
  <c r="H28" i="1"/>
  <c r="I28" i="1" s="1"/>
  <c r="H27" i="1"/>
  <c r="I27" i="1" s="1"/>
  <c r="H26" i="1"/>
  <c r="G25" i="1"/>
  <c r="F25" i="1"/>
  <c r="E25" i="1"/>
  <c r="F23" i="1"/>
  <c r="H23" i="1" s="1"/>
  <c r="I23" i="1" s="1"/>
  <c r="H22" i="1"/>
  <c r="I22" i="1" s="1"/>
  <c r="H21" i="1"/>
  <c r="I21" i="1" s="1"/>
  <c r="H20" i="1"/>
  <c r="I20" i="1" s="1"/>
  <c r="H19" i="1"/>
  <c r="I19" i="1" s="1"/>
  <c r="G18" i="1"/>
  <c r="F18" i="1"/>
  <c r="H18" i="1" s="1"/>
  <c r="I18" i="1" s="1"/>
  <c r="G17" i="1"/>
  <c r="F17" i="1"/>
  <c r="H17" i="1" s="1"/>
  <c r="G16" i="1"/>
  <c r="F16" i="1"/>
  <c r="F14" i="1" s="1"/>
  <c r="E16" i="1"/>
  <c r="G14" i="1"/>
  <c r="E14" i="1"/>
  <c r="H25" i="1" l="1"/>
  <c r="I17" i="1"/>
  <c r="I16" i="1" s="1"/>
  <c r="H16" i="1"/>
  <c r="H14" i="1" s="1"/>
  <c r="L14" i="1" s="1"/>
  <c r="I26" i="1"/>
  <c r="I25" i="1" s="1"/>
  <c r="I14" i="1" l="1"/>
</calcChain>
</file>

<file path=xl/sharedStrings.xml><?xml version="1.0" encoding="utf-8"?>
<sst xmlns="http://schemas.openxmlformats.org/spreadsheetml/2006/main" count="32" uniqueCount="32">
  <si>
    <t>Estado Analítico del Activo</t>
  </si>
  <si>
    <t xml:space="preserve">Del 1 de enero al 31 de diciembre de 2017 </t>
  </si>
  <si>
    <t>(Pesos)</t>
  </si>
  <si>
    <t>2.1.1.2.0 ENTIDADES PARAESTATALES Y FIDEICOMISOS NO EMPRESARIALES Y NO FINANCIEROS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</si>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</sst>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 applyBorder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8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Protection="1"/>
    <xf numFmtId="0" fontId="9" fillId="2" borderId="7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43" fontId="2" fillId="2" borderId="0" xfId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2" fontId="2" fillId="2" borderId="0" xfId="1" applyNumberFormat="1" applyFont="1" applyFill="1" applyBorder="1" applyProtection="1"/>
    <xf numFmtId="43" fontId="2" fillId="2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top"/>
    </xf>
    <xf numFmtId="3" fontId="2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750749</xdr:colOff>
      <xdr:row>7</xdr:row>
      <xdr:rowOff>83341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190500" y="104775"/>
          <a:ext cx="769799" cy="892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_Tomo_VII_no_empresariales_no_financieras_Dic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IPC"/>
      <sheetName val="EAA"/>
      <sheetName val="EADP"/>
    </sheetNames>
    <sheetDataSet>
      <sheetData sheetId="0"/>
      <sheetData sheetId="1">
        <row r="42">
          <cell r="E42">
            <v>16055932363.660002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R42"/>
  <sheetViews>
    <sheetView showGridLines="0" tabSelected="1" view="pageBreakPreview" topLeftCell="B5" zoomScaleSheetLayoutView="100" workbookViewId="0">
      <selection activeCell="E22" sqref="E22"/>
    </sheetView>
  </sheetViews>
  <sheetFormatPr baseColWidth="10" defaultRowHeight="12" x14ac:dyDescent="0.2"/>
  <cols>
    <col min="1" max="1" width="2" style="6" customWidth="1"/>
    <col min="2" max="2" width="1.140625" style="6" customWidth="1"/>
    <col min="3" max="3" width="11.7109375" style="6" customWidth="1"/>
    <col min="4" max="4" width="45.42578125" style="6" customWidth="1"/>
    <col min="5" max="5" width="13.7109375" style="66" customWidth="1"/>
    <col min="6" max="9" width="21" style="6" customWidth="1"/>
    <col min="10" max="11" width="1.140625" style="6" customWidth="1"/>
    <col min="12" max="12" width="5.140625" style="6" bestFit="1" customWidth="1"/>
    <col min="13" max="14" width="19.7109375" style="6" bestFit="1" customWidth="1"/>
    <col min="15" max="16384" width="11.42578125" style="6"/>
  </cols>
  <sheetData>
    <row r="2" spans="2:14" s="1" customFormat="1" ht="12" hidden="1" customHeight="1" x14ac:dyDescent="0.2"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2:14" s="1" customFormat="1" ht="12" customHeight="1" x14ac:dyDescent="0.2">
      <c r="C3" s="4" t="s">
        <v>0</v>
      </c>
      <c r="D3" s="4"/>
      <c r="E3" s="4"/>
      <c r="F3" s="4"/>
      <c r="G3" s="4"/>
      <c r="H3" s="4"/>
      <c r="I3" s="4"/>
      <c r="J3" s="4"/>
      <c r="K3" s="5"/>
      <c r="L3" s="6"/>
    </row>
    <row r="4" spans="2:14" s="1" customFormat="1" ht="12" customHeight="1" x14ac:dyDescent="0.2">
      <c r="C4" s="4" t="s">
        <v>1</v>
      </c>
      <c r="D4" s="4"/>
      <c r="E4" s="4"/>
      <c r="F4" s="4"/>
      <c r="G4" s="4"/>
      <c r="H4" s="4"/>
      <c r="I4" s="4"/>
      <c r="J4" s="4"/>
      <c r="K4" s="5"/>
      <c r="L4" s="6"/>
    </row>
    <row r="5" spans="2:14" s="1" customFormat="1" ht="12" customHeight="1" x14ac:dyDescent="0.2">
      <c r="C5" s="4" t="s">
        <v>2</v>
      </c>
      <c r="D5" s="4"/>
      <c r="E5" s="4"/>
      <c r="F5" s="4"/>
      <c r="G5" s="4"/>
      <c r="H5" s="4"/>
      <c r="I5" s="4"/>
      <c r="J5" s="4"/>
      <c r="K5" s="5"/>
      <c r="L5" s="6"/>
    </row>
    <row r="6" spans="2:14" s="1" customFormat="1" ht="12" customHeight="1" x14ac:dyDescent="0.2">
      <c r="C6" s="4" t="s">
        <v>3</v>
      </c>
      <c r="D6" s="4"/>
      <c r="E6" s="4"/>
      <c r="F6" s="4"/>
      <c r="G6" s="4"/>
      <c r="H6" s="4"/>
      <c r="I6" s="4"/>
      <c r="J6" s="4"/>
      <c r="K6" s="5"/>
      <c r="L6" s="6"/>
    </row>
    <row r="7" spans="2:14" s="1" customFormat="1" ht="12" customHeight="1" x14ac:dyDescent="0.2">
      <c r="B7" s="7"/>
      <c r="C7" s="8"/>
      <c r="D7" s="9"/>
      <c r="E7" s="9"/>
      <c r="F7" s="9"/>
      <c r="G7" s="9"/>
      <c r="H7" s="9"/>
      <c r="I7" s="9"/>
      <c r="J7" s="9"/>
      <c r="K7" s="10"/>
      <c r="L7" s="11"/>
      <c r="M7" s="12"/>
      <c r="N7" s="12"/>
    </row>
    <row r="8" spans="2:14" s="1" customFormat="1" ht="6.7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2:14" s="1" customFormat="1" ht="3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2:14" s="20" customFormat="1" x14ac:dyDescent="0.2">
      <c r="B10" s="15"/>
      <c r="C10" s="16" t="s">
        <v>4</v>
      </c>
      <c r="D10" s="16"/>
      <c r="E10" s="17" t="s">
        <v>5</v>
      </c>
      <c r="F10" s="17" t="s">
        <v>6</v>
      </c>
      <c r="G10" s="18" t="s">
        <v>7</v>
      </c>
      <c r="H10" s="18" t="s">
        <v>8</v>
      </c>
      <c r="I10" s="18" t="s">
        <v>9</v>
      </c>
      <c r="J10" s="19"/>
      <c r="K10" s="14"/>
    </row>
    <row r="11" spans="2:14" s="20" customFormat="1" x14ac:dyDescent="0.2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10</v>
      </c>
      <c r="I11" s="24" t="s">
        <v>11</v>
      </c>
      <c r="J11" s="25"/>
      <c r="K11" s="14"/>
    </row>
    <row r="12" spans="2:14" s="1" customFormat="1" ht="3" customHeight="1" x14ac:dyDescent="0.2">
      <c r="B12" s="26"/>
      <c r="C12" s="13"/>
      <c r="D12" s="13"/>
      <c r="E12" s="13"/>
      <c r="F12" s="13"/>
      <c r="G12" s="13"/>
      <c r="H12" s="13"/>
      <c r="I12" s="13"/>
      <c r="J12" s="27"/>
      <c r="K12" s="14"/>
    </row>
    <row r="13" spans="2:14" s="1" customFormat="1" ht="3" customHeight="1" x14ac:dyDescent="0.2">
      <c r="B13" s="28"/>
      <c r="C13" s="29"/>
      <c r="D13" s="29"/>
      <c r="E13" s="29"/>
      <c r="F13" s="29"/>
      <c r="G13" s="29"/>
      <c r="H13" s="29"/>
      <c r="I13" s="29"/>
      <c r="J13" s="30"/>
      <c r="K13" s="31"/>
      <c r="L13" s="6"/>
    </row>
    <row r="14" spans="2:14" s="1" customFormat="1" x14ac:dyDescent="0.2">
      <c r="B14" s="32"/>
      <c r="C14" s="33" t="s">
        <v>12</v>
      </c>
      <c r="D14" s="33"/>
      <c r="E14" s="34">
        <f>+E16+E25</f>
        <v>14825176441.75</v>
      </c>
      <c r="F14" s="34">
        <f>+F16+F25</f>
        <v>234646561479.60001</v>
      </c>
      <c r="G14" s="34">
        <f>+G16+G25</f>
        <v>233415805557.36996</v>
      </c>
      <c r="H14" s="34">
        <f>+H16+H25</f>
        <v>16055932363.980015</v>
      </c>
      <c r="I14" s="34">
        <f>+I16+I25</f>
        <v>1230755922.2300134</v>
      </c>
      <c r="J14" s="35"/>
      <c r="K14" s="36"/>
      <c r="L14" s="37">
        <f>+H14-[1]ESF!E42</f>
        <v>0.32001304626464844</v>
      </c>
    </row>
    <row r="15" spans="2:14" s="1" customFormat="1" x14ac:dyDescent="0.2">
      <c r="B15" s="32"/>
      <c r="C15" s="36"/>
      <c r="D15" s="36"/>
      <c r="E15" s="34"/>
      <c r="F15" s="34"/>
      <c r="G15" s="34"/>
      <c r="H15" s="34"/>
      <c r="I15" s="34"/>
      <c r="J15" s="35"/>
      <c r="K15" s="36"/>
      <c r="L15" s="6"/>
    </row>
    <row r="16" spans="2:14" s="1" customFormat="1" x14ac:dyDescent="0.2">
      <c r="B16" s="38"/>
      <c r="C16" s="39" t="s">
        <v>13</v>
      </c>
      <c r="D16" s="39"/>
      <c r="E16" s="40">
        <f>SUM(E17:E23)</f>
        <v>2883562753.7000003</v>
      </c>
      <c r="F16" s="40">
        <f>SUM(F17:F23)</f>
        <v>229009310998.73001</v>
      </c>
      <c r="G16" s="40">
        <f>SUM(G17:G23)</f>
        <v>229288518554.51996</v>
      </c>
      <c r="H16" s="40">
        <f>SUM(H17:H23)</f>
        <v>2604355197.9100137</v>
      </c>
      <c r="I16" s="40">
        <f>SUM(I17:I23)</f>
        <v>-279207555.78998643</v>
      </c>
      <c r="J16" s="41"/>
      <c r="K16" s="42"/>
      <c r="L16" s="43"/>
    </row>
    <row r="17" spans="2:15" s="1" customFormat="1" x14ac:dyDescent="0.2">
      <c r="B17" s="44"/>
      <c r="C17" s="45" t="s">
        <v>14</v>
      </c>
      <c r="D17" s="45"/>
      <c r="E17" s="46">
        <v>1793145860.5100002</v>
      </c>
      <c r="F17" s="46">
        <f>2251316+193868112938.66</f>
        <v>193870364254.66</v>
      </c>
      <c r="G17" s="46">
        <f>2193747+194457502319.31</f>
        <v>194459696066.31</v>
      </c>
      <c r="H17" s="47">
        <f t="shared" ref="H17:H23" si="0">+E17+F17-G17</f>
        <v>1203814048.8600159</v>
      </c>
      <c r="I17" s="47">
        <f t="shared" ref="I17:I23" si="1">+H17-E17</f>
        <v>-589331811.64998436</v>
      </c>
      <c r="J17" s="48"/>
      <c r="K17" s="49"/>
      <c r="L17" s="43"/>
      <c r="M17" s="50"/>
      <c r="N17" s="51"/>
    </row>
    <row r="18" spans="2:15" s="1" customFormat="1" x14ac:dyDescent="0.2">
      <c r="B18" s="44"/>
      <c r="C18" s="45" t="s">
        <v>15</v>
      </c>
      <c r="D18" s="45"/>
      <c r="E18" s="46">
        <v>201692458.66000003</v>
      </c>
      <c r="F18" s="46">
        <f>1809905+23863227310.12</f>
        <v>23865037215.119999</v>
      </c>
      <c r="G18" s="46">
        <f>1809905+23854367652.27</f>
        <v>23856177557.27</v>
      </c>
      <c r="H18" s="47">
        <f t="shared" si="0"/>
        <v>210552116.50999832</v>
      </c>
      <c r="I18" s="47">
        <f t="shared" si="1"/>
        <v>8859657.8499982953</v>
      </c>
      <c r="J18" s="48"/>
      <c r="K18" s="49"/>
      <c r="L18" s="6"/>
      <c r="M18" s="50"/>
    </row>
    <row r="19" spans="2:15" s="1" customFormat="1" x14ac:dyDescent="0.2">
      <c r="B19" s="44"/>
      <c r="C19" s="45" t="s">
        <v>16</v>
      </c>
      <c r="D19" s="45"/>
      <c r="E19" s="46">
        <v>332453893.72999996</v>
      </c>
      <c r="F19" s="46">
        <v>681861243.48000002</v>
      </c>
      <c r="G19" s="46">
        <v>638533175.30000007</v>
      </c>
      <c r="H19" s="47">
        <f t="shared" si="0"/>
        <v>375781961.90999997</v>
      </c>
      <c r="I19" s="47">
        <f t="shared" si="1"/>
        <v>43328068.180000007</v>
      </c>
      <c r="J19" s="48"/>
      <c r="K19" s="49"/>
      <c r="L19" s="6"/>
      <c r="M19" s="50"/>
    </row>
    <row r="20" spans="2:15" s="1" customFormat="1" x14ac:dyDescent="0.2">
      <c r="B20" s="44"/>
      <c r="C20" s="45" t="s">
        <v>17</v>
      </c>
      <c r="D20" s="45"/>
      <c r="E20" s="46">
        <v>81271659.900000006</v>
      </c>
      <c r="F20" s="46">
        <v>92683137.989999995</v>
      </c>
      <c r="G20" s="46">
        <v>96979338.299999997</v>
      </c>
      <c r="H20" s="47">
        <f t="shared" si="0"/>
        <v>76975459.589999989</v>
      </c>
      <c r="I20" s="47">
        <f t="shared" si="1"/>
        <v>-4296200.3100000173</v>
      </c>
      <c r="J20" s="48"/>
      <c r="K20" s="49"/>
      <c r="L20" s="6"/>
      <c r="M20" s="50"/>
      <c r="O20" s="1" t="s">
        <v>18</v>
      </c>
    </row>
    <row r="21" spans="2:15" s="1" customFormat="1" x14ac:dyDescent="0.2">
      <c r="B21" s="44"/>
      <c r="C21" s="45" t="s">
        <v>19</v>
      </c>
      <c r="D21" s="45"/>
      <c r="E21" s="46">
        <v>342427620.16999996</v>
      </c>
      <c r="F21" s="46">
        <v>10276670890.469999</v>
      </c>
      <c r="G21" s="46">
        <v>10140081055.24</v>
      </c>
      <c r="H21" s="47">
        <f t="shared" si="0"/>
        <v>479017455.39999962</v>
      </c>
      <c r="I21" s="47">
        <f t="shared" si="1"/>
        <v>136589835.22999966</v>
      </c>
      <c r="J21" s="48"/>
      <c r="K21" s="49"/>
      <c r="L21" s="6"/>
      <c r="M21" s="50"/>
    </row>
    <row r="22" spans="2:15" s="1" customFormat="1" x14ac:dyDescent="0.2">
      <c r="B22" s="44"/>
      <c r="C22" s="45" t="s">
        <v>20</v>
      </c>
      <c r="D22" s="45"/>
      <c r="E22" s="46">
        <v>-2157181.25</v>
      </c>
      <c r="F22" s="46">
        <v>0</v>
      </c>
      <c r="G22" s="46">
        <v>58116.56</v>
      </c>
      <c r="H22" s="47">
        <f t="shared" si="0"/>
        <v>-2215297.81</v>
      </c>
      <c r="I22" s="47">
        <f t="shared" si="1"/>
        <v>-58116.560000000056</v>
      </c>
      <c r="J22" s="48"/>
      <c r="K22" s="49"/>
      <c r="L22" s="6"/>
      <c r="M22" s="50"/>
    </row>
    <row r="23" spans="2:15" x14ac:dyDescent="0.2">
      <c r="B23" s="44"/>
      <c r="C23" s="45" t="s">
        <v>21</v>
      </c>
      <c r="D23" s="45"/>
      <c r="E23" s="46">
        <v>134728441.97999999</v>
      </c>
      <c r="F23" s="46">
        <f>147+222694110.01</f>
        <v>222694257.00999999</v>
      </c>
      <c r="G23" s="46">
        <v>96993245.539999992</v>
      </c>
      <c r="H23" s="47">
        <f t="shared" si="0"/>
        <v>260429453.45000002</v>
      </c>
      <c r="I23" s="47">
        <f t="shared" si="1"/>
        <v>125701011.47000003</v>
      </c>
      <c r="J23" s="48"/>
      <c r="K23" s="49"/>
      <c r="M23" s="50"/>
    </row>
    <row r="24" spans="2:15" x14ac:dyDescent="0.2">
      <c r="B24" s="44"/>
      <c r="C24" s="52"/>
      <c r="D24" s="52"/>
      <c r="E24" s="53"/>
      <c r="F24" s="53"/>
      <c r="G24" s="53"/>
      <c r="H24" s="53"/>
      <c r="I24" s="53"/>
      <c r="J24" s="48"/>
      <c r="K24" s="49"/>
      <c r="M24" s="50"/>
    </row>
    <row r="25" spans="2:15" x14ac:dyDescent="0.2">
      <c r="B25" s="38"/>
      <c r="C25" s="39" t="s">
        <v>22</v>
      </c>
      <c r="D25" s="39"/>
      <c r="E25" s="40">
        <f>SUM(E26:E34)</f>
        <v>11941613688.049999</v>
      </c>
      <c r="F25" s="40">
        <f>SUM(F26:F34)</f>
        <v>5637250480.8699999</v>
      </c>
      <c r="G25" s="40">
        <f>SUM(G26:G34)</f>
        <v>4127287002.8499999</v>
      </c>
      <c r="H25" s="40">
        <f>SUM(H26:H34)</f>
        <v>13451577166.070002</v>
      </c>
      <c r="I25" s="40">
        <f>SUM(I26:I34)</f>
        <v>1509963478.0199997</v>
      </c>
      <c r="J25" s="41"/>
      <c r="K25" s="42"/>
      <c r="L25" s="37"/>
      <c r="M25" s="50"/>
    </row>
    <row r="26" spans="2:15" x14ac:dyDescent="0.2">
      <c r="B26" s="44"/>
      <c r="C26" s="45" t="s">
        <v>23</v>
      </c>
      <c r="D26" s="45"/>
      <c r="E26" s="46">
        <v>1502435599.8099999</v>
      </c>
      <c r="F26" s="46">
        <v>340282347.38999999</v>
      </c>
      <c r="G26" s="46">
        <v>180660419.40000001</v>
      </c>
      <c r="H26" s="47">
        <f t="shared" ref="H26:H34" si="2">+E26+F26-G26</f>
        <v>1662057527.7999997</v>
      </c>
      <c r="I26" s="47">
        <f t="shared" ref="I26:I34" si="3">+H26-E26</f>
        <v>159621927.98999977</v>
      </c>
      <c r="J26" s="48"/>
      <c r="K26" s="49"/>
      <c r="M26" s="50"/>
    </row>
    <row r="27" spans="2:15" x14ac:dyDescent="0.2">
      <c r="B27" s="44"/>
      <c r="C27" s="45" t="s">
        <v>24</v>
      </c>
      <c r="D27" s="45"/>
      <c r="E27" s="46">
        <v>9315864.5299999993</v>
      </c>
      <c r="F27" s="46">
        <v>3355214.94</v>
      </c>
      <c r="G27" s="46">
        <v>4770629.37</v>
      </c>
      <c r="H27" s="47">
        <f t="shared" si="2"/>
        <v>7900450.0999999987</v>
      </c>
      <c r="I27" s="47">
        <f t="shared" si="3"/>
        <v>-1415414.4300000006</v>
      </c>
      <c r="J27" s="48"/>
      <c r="K27" s="49"/>
      <c r="M27" s="50"/>
    </row>
    <row r="28" spans="2:15" x14ac:dyDescent="0.2">
      <c r="B28" s="44"/>
      <c r="C28" s="45" t="s">
        <v>25</v>
      </c>
      <c r="D28" s="45"/>
      <c r="E28" s="46">
        <v>6741443982.7399998</v>
      </c>
      <c r="F28" s="46">
        <v>3006180264.8300004</v>
      </c>
      <c r="G28" s="46">
        <v>2089304143.28</v>
      </c>
      <c r="H28" s="47">
        <f t="shared" si="2"/>
        <v>7658320104.29</v>
      </c>
      <c r="I28" s="47">
        <f t="shared" si="3"/>
        <v>916876121.55000019</v>
      </c>
      <c r="J28" s="48"/>
      <c r="K28" s="49"/>
      <c r="M28" s="50"/>
    </row>
    <row r="29" spans="2:15" x14ac:dyDescent="0.2">
      <c r="B29" s="44"/>
      <c r="C29" s="45" t="s">
        <v>26</v>
      </c>
      <c r="D29" s="45"/>
      <c r="E29" s="46">
        <v>4119284615.7999992</v>
      </c>
      <c r="F29" s="46">
        <f>406918+2091826966.06</f>
        <v>2092233884.0599999</v>
      </c>
      <c r="G29" s="46">
        <v>1383489231.1099999</v>
      </c>
      <c r="H29" s="47">
        <f t="shared" si="2"/>
        <v>4828029268.749999</v>
      </c>
      <c r="I29" s="47">
        <f t="shared" si="3"/>
        <v>708744652.94999981</v>
      </c>
      <c r="J29" s="48"/>
      <c r="K29" s="49"/>
      <c r="M29" s="50"/>
    </row>
    <row r="30" spans="2:15" x14ac:dyDescent="0.2">
      <c r="B30" s="44"/>
      <c r="C30" s="45" t="s">
        <v>27</v>
      </c>
      <c r="D30" s="45"/>
      <c r="E30" s="46">
        <v>67068456.019999996</v>
      </c>
      <c r="F30" s="46">
        <f>34849+51282184.02</f>
        <v>51317033.020000003</v>
      </c>
      <c r="G30" s="46">
        <v>34415818.420000002</v>
      </c>
      <c r="H30" s="47">
        <f t="shared" si="2"/>
        <v>83969670.61999999</v>
      </c>
      <c r="I30" s="47">
        <f t="shared" si="3"/>
        <v>16901214.599999994</v>
      </c>
      <c r="J30" s="48"/>
      <c r="K30" s="49"/>
      <c r="M30" s="50"/>
    </row>
    <row r="31" spans="2:15" x14ac:dyDescent="0.2">
      <c r="B31" s="44"/>
      <c r="C31" s="45" t="s">
        <v>28</v>
      </c>
      <c r="D31" s="45"/>
      <c r="E31" s="46">
        <v>-536739952.83999997</v>
      </c>
      <c r="F31" s="46">
        <v>126830044.73</v>
      </c>
      <c r="G31" s="46">
        <v>433662621.26999998</v>
      </c>
      <c r="H31" s="47">
        <f t="shared" si="2"/>
        <v>-843572529.37999988</v>
      </c>
      <c r="I31" s="47">
        <f t="shared" si="3"/>
        <v>-306832576.5399999</v>
      </c>
      <c r="J31" s="48"/>
      <c r="K31" s="49"/>
      <c r="M31" s="50"/>
    </row>
    <row r="32" spans="2:15" x14ac:dyDescent="0.2">
      <c r="B32" s="44"/>
      <c r="C32" s="45" t="s">
        <v>29</v>
      </c>
      <c r="D32" s="45"/>
      <c r="E32" s="46">
        <v>1257551.52</v>
      </c>
      <c r="F32" s="46">
        <v>26500</v>
      </c>
      <c r="G32" s="46">
        <v>970519</v>
      </c>
      <c r="H32" s="47">
        <f t="shared" si="2"/>
        <v>313532.52</v>
      </c>
      <c r="I32" s="47">
        <f t="shared" si="3"/>
        <v>-944019</v>
      </c>
      <c r="J32" s="48"/>
      <c r="K32" s="49"/>
      <c r="M32" s="50"/>
    </row>
    <row r="33" spans="2:18" x14ac:dyDescent="0.2">
      <c r="B33" s="44"/>
      <c r="C33" s="45" t="s">
        <v>30</v>
      </c>
      <c r="D33" s="45"/>
      <c r="E33" s="46">
        <v>0</v>
      </c>
      <c r="F33" s="46">
        <v>0</v>
      </c>
      <c r="G33" s="46">
        <v>0</v>
      </c>
      <c r="H33" s="47">
        <f t="shared" si="2"/>
        <v>0</v>
      </c>
      <c r="I33" s="47">
        <f t="shared" si="3"/>
        <v>0</v>
      </c>
      <c r="J33" s="48"/>
      <c r="K33" s="49"/>
      <c r="M33" s="50"/>
    </row>
    <row r="34" spans="2:18" x14ac:dyDescent="0.2">
      <c r="B34" s="44"/>
      <c r="C34" s="45" t="s">
        <v>31</v>
      </c>
      <c r="D34" s="45"/>
      <c r="E34" s="46">
        <v>37547570.469999999</v>
      </c>
      <c r="F34" s="46">
        <v>17025191.899999999</v>
      </c>
      <c r="G34" s="46">
        <v>13621</v>
      </c>
      <c r="H34" s="47">
        <f t="shared" si="2"/>
        <v>54559141.369999997</v>
      </c>
      <c r="I34" s="47">
        <f t="shared" si="3"/>
        <v>17011570.899999999</v>
      </c>
      <c r="J34" s="48"/>
      <c r="K34" s="49"/>
      <c r="M34" s="50"/>
    </row>
    <row r="35" spans="2:18" x14ac:dyDescent="0.2">
      <c r="B35" s="44"/>
      <c r="C35" s="52"/>
      <c r="D35" s="52"/>
      <c r="E35" s="53"/>
      <c r="F35" s="54"/>
      <c r="G35" s="54"/>
      <c r="H35" s="54"/>
      <c r="I35" s="54"/>
      <c r="J35" s="48"/>
      <c r="K35" s="49"/>
    </row>
    <row r="36" spans="2:18" ht="6" customHeight="1" x14ac:dyDescent="0.2">
      <c r="B36" s="55"/>
      <c r="C36" s="56"/>
      <c r="D36" s="56"/>
      <c r="E36" s="56"/>
      <c r="F36" s="56"/>
      <c r="G36" s="56"/>
      <c r="H36" s="56"/>
      <c r="I36" s="56"/>
      <c r="J36" s="57"/>
      <c r="K36" s="58"/>
    </row>
    <row r="37" spans="2:18" ht="15" customHeight="1" x14ac:dyDescent="0.2">
      <c r="B37" s="1"/>
      <c r="C37" s="59"/>
      <c r="D37" s="59"/>
      <c r="E37" s="59"/>
      <c r="F37" s="59"/>
      <c r="G37" s="59"/>
      <c r="H37" s="59"/>
      <c r="I37" s="59"/>
      <c r="J37" s="60"/>
      <c r="K37" s="60"/>
      <c r="L37" s="60"/>
      <c r="M37" s="1"/>
      <c r="N37" s="1"/>
      <c r="O37" s="1"/>
      <c r="P37" s="1"/>
      <c r="Q37" s="1"/>
      <c r="R37" s="1"/>
    </row>
    <row r="38" spans="2:18" ht="15" customHeight="1" x14ac:dyDescent="0.2">
      <c r="B38" s="1"/>
      <c r="C38" s="61"/>
      <c r="D38" s="61"/>
      <c r="E38" s="61"/>
      <c r="F38" s="61"/>
      <c r="G38" s="61"/>
      <c r="H38" s="61"/>
      <c r="I38" s="61"/>
      <c r="J38" s="60"/>
      <c r="K38" s="60"/>
      <c r="L38" s="60"/>
      <c r="M38" s="1"/>
      <c r="N38" s="1"/>
      <c r="O38" s="1"/>
      <c r="P38" s="1"/>
      <c r="Q38" s="1"/>
      <c r="R38" s="1"/>
    </row>
    <row r="39" spans="2:18" ht="15" customHeight="1" x14ac:dyDescent="0.2">
      <c r="B39" s="1"/>
      <c r="C39" s="61"/>
      <c r="D39" s="61"/>
      <c r="E39" s="61"/>
      <c r="F39" s="61"/>
      <c r="G39" s="61"/>
      <c r="H39" s="61"/>
      <c r="I39" s="61"/>
      <c r="J39" s="60"/>
      <c r="K39" s="60"/>
      <c r="L39" s="60"/>
      <c r="M39" s="1"/>
      <c r="N39" s="1"/>
      <c r="O39" s="1"/>
      <c r="P39" s="1"/>
      <c r="Q39" s="1"/>
      <c r="R39" s="1"/>
    </row>
    <row r="40" spans="2:18" ht="15" customHeight="1" x14ac:dyDescent="0.2">
      <c r="B40" s="1"/>
      <c r="C40" s="61"/>
      <c r="D40" s="61"/>
      <c r="E40" s="61"/>
      <c r="F40" s="61"/>
      <c r="G40" s="61"/>
      <c r="H40" s="61"/>
      <c r="I40" s="61"/>
      <c r="J40" s="60"/>
      <c r="K40" s="60"/>
      <c r="L40" s="60"/>
      <c r="M40" s="1"/>
      <c r="N40" s="1"/>
      <c r="O40" s="1"/>
      <c r="P40" s="1"/>
      <c r="Q40" s="1"/>
      <c r="R40" s="1"/>
    </row>
    <row r="41" spans="2:18" ht="9.75" customHeight="1" x14ac:dyDescent="0.2">
      <c r="B41" s="1"/>
      <c r="C41" s="60"/>
      <c r="D41" s="62"/>
      <c r="E41" s="63"/>
      <c r="F41" s="63"/>
      <c r="G41" s="1"/>
      <c r="H41" s="64"/>
      <c r="I41" s="62"/>
      <c r="J41" s="63"/>
      <c r="K41" s="63"/>
      <c r="L41" s="63"/>
      <c r="M41" s="1"/>
      <c r="N41" s="1"/>
      <c r="O41" s="1"/>
      <c r="P41" s="1"/>
      <c r="Q41" s="1"/>
      <c r="R41" s="1"/>
    </row>
    <row r="42" spans="2:18" x14ac:dyDescent="0.2">
      <c r="C42" s="1"/>
      <c r="D42" s="1"/>
      <c r="E42" s="65"/>
      <c r="F42" s="1"/>
      <c r="G42" s="1"/>
      <c r="H42" s="1"/>
    </row>
  </sheetData>
  <sheetProtection selectLockedCells="1"/>
  <mergeCells count="32">
    <mergeCell ref="B36:J36"/>
    <mergeCell ref="C37:I37"/>
    <mergeCell ref="C29:D29"/>
    <mergeCell ref="C30:D30"/>
    <mergeCell ref="C31:D31"/>
    <mergeCell ref="C32:D32"/>
    <mergeCell ref="C33:D33"/>
    <mergeCell ref="C34:D34"/>
    <mergeCell ref="C22:D22"/>
    <mergeCell ref="C23:D23"/>
    <mergeCell ref="C25:D25"/>
    <mergeCell ref="C26:D26"/>
    <mergeCell ref="C27:D27"/>
    <mergeCell ref="C28:D28"/>
    <mergeCell ref="C16:D16"/>
    <mergeCell ref="C17:D17"/>
    <mergeCell ref="C18:D18"/>
    <mergeCell ref="C19:D19"/>
    <mergeCell ref="C20:D20"/>
    <mergeCell ref="C21:D21"/>
    <mergeCell ref="B8:J8"/>
    <mergeCell ref="B9:J9"/>
    <mergeCell ref="C10:D11"/>
    <mergeCell ref="B12:J12"/>
    <mergeCell ref="B13:J13"/>
    <mergeCell ref="C14:D14"/>
    <mergeCell ref="C2:I2"/>
    <mergeCell ref="C3:J3"/>
    <mergeCell ref="C4:J4"/>
    <mergeCell ref="C5:J5"/>
    <mergeCell ref="C6:J6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2018-02-27T19:20:48Z</dcterms:created>
  <dcterms:modified xsi:type="dcterms:W3CDTF">2018-02-27T19:21:00Z</dcterms:modified>
</cp:coreProperties>
</file>