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I\ENTREGA A LA ESFE\NO EMPRESARIALES\CONSOLIDADO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  <externalReference r:id="rId3"/>
  </externalReferences>
  <definedNames>
    <definedName name="_xlnm.Print_Area" localSheetId="0">EFE!$A$1:$T$53</definedName>
    <definedName name="Periodos">[2]Periodos!$A$2:$A$8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R41" i="1"/>
  <c r="R35" i="1"/>
  <c r="Q35" i="1"/>
  <c r="I31" i="1"/>
  <c r="I30" i="1"/>
  <c r="R29" i="1"/>
  <c r="Q29" i="1"/>
  <c r="Q41" i="1" s="1"/>
  <c r="U41" i="1" s="1"/>
  <c r="I29" i="1"/>
  <c r="I28" i="1" s="1"/>
  <c r="J28" i="1"/>
  <c r="I25" i="1"/>
  <c r="Q23" i="1"/>
  <c r="Q20" i="1" s="1"/>
  <c r="I21" i="1"/>
  <c r="R20" i="1"/>
  <c r="R24" i="1" s="1"/>
  <c r="Q17" i="1"/>
  <c r="R15" i="1"/>
  <c r="Q15" i="1"/>
  <c r="J15" i="1"/>
  <c r="J49" i="1" s="1"/>
  <c r="I15" i="1"/>
  <c r="I49" i="1" s="1"/>
  <c r="R44" i="1" l="1"/>
  <c r="Q24" i="1"/>
  <c r="Q44" i="1" s="1"/>
  <c r="Q49" i="1" s="1"/>
</calcChain>
</file>

<file path=xl/sharedStrings.xml><?xml version="1.0" encoding="utf-8"?>
<sst xmlns="http://schemas.openxmlformats.org/spreadsheetml/2006/main" count="63" uniqueCount="54">
  <si>
    <t>Estado de Flujos de Efectivo</t>
  </si>
  <si>
    <t>Al 31 de diciembre de 2017 y al 31 de diciembre de 2016</t>
  </si>
  <si>
    <t>(Pesos)</t>
  </si>
  <si>
    <t>2.1.1.2.0 ENTIDADES PARAESTATALES Y FIDEICOMISOS NO EMPRESARIALES Y NO FINANCIEROS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</si>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</sst>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164" fontId="5" fillId="0" borderId="0"/>
  </cellStyleXfs>
  <cellXfs count="67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3" applyFont="1" applyFill="1" applyBorder="1" applyAlignment="1" applyProtection="1"/>
    <xf numFmtId="0" fontId="2" fillId="2" borderId="0" xfId="0" applyFont="1" applyFill="1" applyProtection="1"/>
    <xf numFmtId="0" fontId="4" fillId="2" borderId="0" xfId="3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>
      <alignment horizontal="centerContinuous"/>
    </xf>
    <xf numFmtId="0" fontId="4" fillId="2" borderId="0" xfId="3" applyFont="1" applyFill="1" applyBorder="1" applyAlignment="1" applyProtection="1">
      <alignment horizontal="center" vertical="top"/>
    </xf>
    <xf numFmtId="0" fontId="2" fillId="2" borderId="0" xfId="0" applyFont="1" applyFill="1" applyBorder="1" applyProtection="1"/>
    <xf numFmtId="0" fontId="6" fillId="2" borderId="0" xfId="3" applyFont="1" applyFill="1" applyBorder="1" applyAlignment="1" applyProtection="1">
      <alignment horizontal="centerContinuous" vertical="center"/>
    </xf>
    <xf numFmtId="0" fontId="6" fillId="2" borderId="0" xfId="3" applyFont="1" applyFill="1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Protection="1"/>
    <xf numFmtId="0" fontId="2" fillId="2" borderId="4" xfId="0" applyFont="1" applyFill="1" applyBorder="1" applyAlignment="1" applyProtection="1"/>
    <xf numFmtId="0" fontId="4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>
      <alignment vertical="top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4" fillId="2" borderId="0" xfId="3" applyFont="1" applyFill="1" applyBorder="1" applyAlignment="1" applyProtection="1">
      <alignment vertical="top"/>
    </xf>
    <xf numFmtId="0" fontId="4" fillId="2" borderId="0" xfId="3" applyFont="1" applyFill="1" applyBorder="1" applyAlignment="1" applyProtection="1">
      <alignment horizontal="left" vertical="top"/>
    </xf>
    <xf numFmtId="3" fontId="6" fillId="2" borderId="0" xfId="3" applyNumberFormat="1" applyFont="1" applyFill="1" applyBorder="1" applyAlignment="1" applyProtection="1">
      <alignment vertical="top"/>
    </xf>
    <xf numFmtId="3" fontId="4" fillId="2" borderId="0" xfId="3" applyNumberFormat="1" applyFont="1" applyFill="1" applyBorder="1" applyAlignment="1" applyProtection="1">
      <alignment vertical="top"/>
      <protection locked="0"/>
    </xf>
    <xf numFmtId="0" fontId="6" fillId="2" borderId="0" xfId="3" applyFont="1" applyFill="1" applyBorder="1" applyAlignment="1" applyProtection="1">
      <alignment horizontal="left" vertical="top" wrapText="1"/>
    </xf>
    <xf numFmtId="3" fontId="6" fillId="2" borderId="0" xfId="3" applyNumberFormat="1" applyFont="1" applyFill="1" applyBorder="1" applyAlignment="1" applyProtection="1">
      <alignment vertical="top"/>
      <protection locked="0"/>
    </xf>
    <xf numFmtId="0" fontId="6" fillId="2" borderId="0" xfId="3" applyFont="1" applyFill="1" applyBorder="1" applyAlignment="1" applyProtection="1">
      <alignment horizontal="left" vertical="top"/>
    </xf>
    <xf numFmtId="3" fontId="6" fillId="4" borderId="0" xfId="0" applyNumberFormat="1" applyFont="1" applyFill="1" applyBorder="1" applyAlignment="1" applyProtection="1">
      <alignment horizontal="right" vertical="top"/>
      <protection locked="0"/>
    </xf>
    <xf numFmtId="0" fontId="6" fillId="2" borderId="0" xfId="3" applyFont="1" applyFill="1" applyBorder="1" applyAlignment="1" applyProtection="1">
      <alignment horizontal="left" vertical="top"/>
    </xf>
    <xf numFmtId="0" fontId="2" fillId="2" borderId="0" xfId="0" applyFont="1" applyFill="1" applyProtection="1">
      <protection locked="0"/>
    </xf>
    <xf numFmtId="0" fontId="4" fillId="2" borderId="0" xfId="3" applyFont="1" applyFill="1" applyBorder="1" applyAlignment="1" applyProtection="1">
      <alignment horizontal="left" vertical="top"/>
    </xf>
    <xf numFmtId="3" fontId="2" fillId="2" borderId="0" xfId="0" applyNumberFormat="1" applyFont="1" applyFill="1" applyProtection="1"/>
    <xf numFmtId="0" fontId="2" fillId="2" borderId="0" xfId="0" applyFont="1" applyFill="1" applyBorder="1" applyAlignment="1" applyProtection="1">
      <alignment horizontal="left" vertical="top"/>
    </xf>
    <xf numFmtId="0" fontId="6" fillId="2" borderId="0" xfId="3" applyFont="1" applyFill="1" applyBorder="1" applyAlignment="1" applyProtection="1">
      <alignment vertical="top"/>
      <protection locked="0"/>
    </xf>
    <xf numFmtId="0" fontId="2" fillId="2" borderId="0" xfId="0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3" applyFont="1" applyFill="1" applyBorder="1" applyAlignment="1" applyProtection="1">
      <alignment horizontal="left" vertical="top" wrapText="1"/>
    </xf>
    <xf numFmtId="3" fontId="4" fillId="2" borderId="0" xfId="3" applyNumberFormat="1" applyFont="1" applyFill="1" applyBorder="1" applyAlignment="1" applyProtection="1">
      <alignment horizontal="right" vertical="top" wrapText="1"/>
      <protection locked="0"/>
    </xf>
    <xf numFmtId="3" fontId="4" fillId="2" borderId="0" xfId="3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Alignment="1" applyProtection="1">
      <alignment horizontal="left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left" wrapText="1"/>
    </xf>
    <xf numFmtId="3" fontId="4" fillId="2" borderId="0" xfId="3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4" fillId="2" borderId="7" xfId="3" applyFont="1" applyFill="1" applyBorder="1" applyAlignment="1" applyProtection="1">
      <alignment vertical="top"/>
    </xf>
    <xf numFmtId="3" fontId="6" fillId="2" borderId="7" xfId="3" applyNumberFormat="1" applyFont="1" applyFill="1" applyBorder="1" applyAlignment="1" applyProtection="1">
      <alignment vertical="top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center"/>
    </xf>
    <xf numFmtId="3" fontId="7" fillId="2" borderId="0" xfId="0" applyNumberFormat="1" applyFont="1" applyFill="1" applyAlignment="1" applyProtection="1">
      <alignment horizontal="center"/>
    </xf>
  </cellXfs>
  <cellStyles count="5">
    <cellStyle name="=C:\WINNT\SYSTEM32\COMMAND.COM" xfId="4"/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130969</xdr:rowOff>
    </xdr:from>
    <xdr:to>
      <xdr:col>5</xdr:col>
      <xdr:colOff>234018</xdr:colOff>
      <xdr:row>7</xdr:row>
      <xdr:rowOff>95247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4" t="13245" r="9720" b="14735"/>
        <a:stretch/>
      </xdr:blipFill>
      <xdr:spPr>
        <a:xfrm>
          <a:off x="133350" y="130969"/>
          <a:ext cx="767418" cy="8786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bolledo/Downloads/efe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Balaza_Llena_Consolidado_Tomo_VII_Dic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</sheetNames>
    <sheetDataSet>
      <sheetData sheetId="0">
        <row r="24">
          <cell r="Q24">
            <v>-1863966666.78</v>
          </cell>
        </row>
        <row r="41">
          <cell r="Q41">
            <v>-373660650.85000002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ADP"/>
      <sheetName val="IADOP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42825</v>
          </cell>
        </row>
        <row r="3">
          <cell r="A3">
            <v>42886</v>
          </cell>
        </row>
        <row r="4">
          <cell r="A4">
            <v>42916</v>
          </cell>
        </row>
        <row r="5">
          <cell r="A5">
            <v>43008</v>
          </cell>
        </row>
        <row r="6">
          <cell r="A6">
            <v>43039</v>
          </cell>
        </row>
        <row r="7">
          <cell r="A7">
            <v>43069</v>
          </cell>
        </row>
        <row r="8">
          <cell r="A8">
            <v>43100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V55"/>
  <sheetViews>
    <sheetView showGridLines="0" tabSelected="1" view="pageBreakPreview" topLeftCell="I1" zoomScale="80" zoomScaleNormal="60" zoomScaleSheetLayoutView="80" workbookViewId="0">
      <selection activeCell="N17" sqref="N17:P17"/>
    </sheetView>
  </sheetViews>
  <sheetFormatPr baseColWidth="10" defaultRowHeight="12" x14ac:dyDescent="0.2"/>
  <cols>
    <col min="1" max="1" width="7.5703125" style="4" hidden="1" customWidth="1"/>
    <col min="2" max="2" width="1.28515625" style="4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9" customWidth="1"/>
    <col min="10" max="10" width="18.7109375" style="29" customWidth="1"/>
    <col min="11" max="11" width="7.7109375" style="1" customWidth="1"/>
    <col min="12" max="13" width="3.7109375" style="4" customWidth="1"/>
    <col min="14" max="16" width="18.7109375" style="4" customWidth="1"/>
    <col min="17" max="17" width="18" style="4" customWidth="1"/>
    <col min="18" max="18" width="17.42578125" style="4" customWidth="1"/>
    <col min="19" max="20" width="1.85546875" style="4" customWidth="1"/>
    <col min="21" max="21" width="14.140625" style="4" bestFit="1" customWidth="1"/>
    <col min="22" max="16384" width="11.42578125" style="4"/>
  </cols>
  <sheetData>
    <row r="2" spans="3:20" hidden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</row>
    <row r="3" spans="3:20" ht="12" customHeight="1" x14ac:dyDescent="0.2">
      <c r="D3" s="5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3:20" ht="12" customHeight="1" x14ac:dyDescent="0.2">
      <c r="D4" s="5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3:20" ht="12" customHeight="1" x14ac:dyDescent="0.2"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3:20" ht="12" customHeight="1" x14ac:dyDescent="0.2"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3:20" ht="12" customHeight="1" x14ac:dyDescent="0.2">
      <c r="C7" s="7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0"/>
      <c r="T7" s="11"/>
    </row>
    <row r="8" spans="3:20" s="15" customFormat="1" ht="12" customHeight="1" x14ac:dyDescent="0.2">
      <c r="C8" s="1"/>
      <c r="D8" s="12"/>
      <c r="E8" s="12"/>
      <c r="F8" s="13"/>
      <c r="G8" s="12"/>
      <c r="H8" s="12"/>
      <c r="I8" s="14"/>
      <c r="J8" s="14"/>
      <c r="K8" s="13"/>
    </row>
    <row r="9" spans="3:20" s="15" customFormat="1" ht="3" customHeight="1" x14ac:dyDescent="0.2">
      <c r="C9" s="1"/>
      <c r="D9" s="1"/>
      <c r="E9" s="16"/>
      <c r="F9" s="13"/>
      <c r="G9" s="16"/>
      <c r="H9" s="16"/>
      <c r="I9" s="17"/>
      <c r="J9" s="17"/>
      <c r="K9" s="13"/>
    </row>
    <row r="10" spans="3:20" s="15" customFormat="1" ht="31.5" customHeight="1" x14ac:dyDescent="0.2">
      <c r="C10" s="18"/>
      <c r="D10" s="19" t="s">
        <v>4</v>
      </c>
      <c r="E10" s="19"/>
      <c r="F10" s="19"/>
      <c r="G10" s="19"/>
      <c r="H10" s="20"/>
      <c r="I10" s="21">
        <v>2017</v>
      </c>
      <c r="J10" s="21">
        <v>2016</v>
      </c>
      <c r="K10" s="22"/>
      <c r="L10" s="19" t="s">
        <v>4</v>
      </c>
      <c r="M10" s="19"/>
      <c r="N10" s="19"/>
      <c r="O10" s="19"/>
      <c r="P10" s="20"/>
      <c r="Q10" s="21">
        <v>2017</v>
      </c>
      <c r="R10" s="21">
        <v>2016</v>
      </c>
      <c r="S10" s="23"/>
    </row>
    <row r="11" spans="3:20" s="15" customFormat="1" ht="3" customHeight="1" x14ac:dyDescent="0.2">
      <c r="C11" s="24"/>
      <c r="D11" s="1"/>
      <c r="E11" s="1"/>
      <c r="F11" s="25"/>
      <c r="G11" s="25"/>
      <c r="H11" s="25"/>
      <c r="I11" s="26"/>
      <c r="J11" s="26"/>
      <c r="K11" s="1"/>
      <c r="S11" s="27"/>
    </row>
    <row r="12" spans="3:20" s="15" customFormat="1" x14ac:dyDescent="0.2">
      <c r="C12" s="28"/>
      <c r="D12" s="29"/>
      <c r="E12" s="30"/>
      <c r="F12" s="30"/>
      <c r="G12" s="30"/>
      <c r="H12" s="30"/>
      <c r="I12" s="26"/>
      <c r="J12" s="26"/>
      <c r="K12" s="29"/>
      <c r="S12" s="27"/>
    </row>
    <row r="13" spans="3:20" ht="17.25" customHeight="1" x14ac:dyDescent="0.2">
      <c r="C13" s="28"/>
      <c r="D13" s="31" t="s">
        <v>5</v>
      </c>
      <c r="E13" s="31"/>
      <c r="F13" s="31"/>
      <c r="G13" s="31"/>
      <c r="H13" s="31"/>
      <c r="I13" s="26"/>
      <c r="J13" s="26"/>
      <c r="K13" s="29"/>
      <c r="L13" s="31" t="s">
        <v>6</v>
      </c>
      <c r="M13" s="31"/>
      <c r="N13" s="31"/>
      <c r="O13" s="31"/>
      <c r="P13" s="31"/>
      <c r="Q13" s="32"/>
      <c r="R13" s="32"/>
      <c r="S13" s="27"/>
      <c r="T13" s="15"/>
    </row>
    <row r="14" spans="3:20" ht="17.25" customHeight="1" x14ac:dyDescent="0.2">
      <c r="C14" s="28"/>
      <c r="D14" s="29"/>
      <c r="E14" s="30"/>
      <c r="F14" s="29"/>
      <c r="G14" s="30"/>
      <c r="H14" s="30"/>
      <c r="I14" s="26"/>
      <c r="J14" s="26"/>
      <c r="K14" s="29"/>
      <c r="L14" s="29"/>
      <c r="M14" s="30"/>
      <c r="N14" s="30"/>
      <c r="O14" s="30"/>
      <c r="P14" s="30"/>
      <c r="Q14" s="32"/>
      <c r="R14" s="32"/>
      <c r="S14" s="27"/>
      <c r="T14" s="15"/>
    </row>
    <row r="15" spans="3:20" ht="17.25" customHeight="1" x14ac:dyDescent="0.2">
      <c r="C15" s="28"/>
      <c r="D15" s="29"/>
      <c r="E15" s="31" t="s">
        <v>7</v>
      </c>
      <c r="F15" s="31"/>
      <c r="G15" s="31"/>
      <c r="H15" s="31"/>
      <c r="I15" s="33">
        <f>SUM(I16:I26)</f>
        <v>20525219742.25</v>
      </c>
      <c r="J15" s="33">
        <f>SUM(J16:J26)</f>
        <v>18372905154.849998</v>
      </c>
      <c r="K15" s="29"/>
      <c r="L15" s="29"/>
      <c r="M15" s="31" t="s">
        <v>7</v>
      </c>
      <c r="N15" s="31"/>
      <c r="O15" s="31"/>
      <c r="P15" s="31"/>
      <c r="Q15" s="33">
        <f>SUM(Q16:Q18)</f>
        <v>109319918.95</v>
      </c>
      <c r="R15" s="33">
        <f>SUM(R16:R18)</f>
        <v>0</v>
      </c>
      <c r="S15" s="27"/>
      <c r="T15" s="15"/>
    </row>
    <row r="16" spans="3:20" ht="15" customHeight="1" x14ac:dyDescent="0.2">
      <c r="C16" s="28"/>
      <c r="D16" s="29"/>
      <c r="E16" s="30"/>
      <c r="F16" s="34" t="s">
        <v>8</v>
      </c>
      <c r="G16" s="34"/>
      <c r="H16" s="34"/>
      <c r="I16" s="35">
        <v>0</v>
      </c>
      <c r="J16" s="35">
        <v>0</v>
      </c>
      <c r="K16" s="29"/>
      <c r="L16" s="29"/>
      <c r="M16" s="15"/>
      <c r="N16" s="36" t="s">
        <v>9</v>
      </c>
      <c r="O16" s="36"/>
      <c r="P16" s="36"/>
      <c r="Q16" s="37">
        <v>177490537.38999999</v>
      </c>
      <c r="R16" s="37">
        <v>0</v>
      </c>
      <c r="S16" s="27"/>
      <c r="T16" s="15"/>
    </row>
    <row r="17" spans="3:21" ht="15" customHeight="1" x14ac:dyDescent="0.2">
      <c r="C17" s="28"/>
      <c r="D17" s="29"/>
      <c r="E17" s="30"/>
      <c r="F17" s="34" t="s">
        <v>10</v>
      </c>
      <c r="G17" s="34"/>
      <c r="H17" s="34"/>
      <c r="I17" s="35">
        <v>0</v>
      </c>
      <c r="J17" s="35">
        <v>1025441.83</v>
      </c>
      <c r="K17" s="29"/>
      <c r="L17" s="29"/>
      <c r="M17" s="15"/>
      <c r="N17" s="36" t="s">
        <v>11</v>
      </c>
      <c r="O17" s="36"/>
      <c r="P17" s="36"/>
      <c r="Q17" s="37">
        <f>406918+10552540.11</f>
        <v>10959458.109999999</v>
      </c>
      <c r="R17" s="37">
        <v>0</v>
      </c>
      <c r="S17" s="27"/>
      <c r="T17" s="15"/>
    </row>
    <row r="18" spans="3:21" ht="15" customHeight="1" x14ac:dyDescent="0.2">
      <c r="C18" s="28"/>
      <c r="D18" s="29"/>
      <c r="E18" s="38"/>
      <c r="F18" s="34" t="s">
        <v>12</v>
      </c>
      <c r="G18" s="34"/>
      <c r="H18" s="34"/>
      <c r="I18" s="35">
        <v>0</v>
      </c>
      <c r="J18" s="35">
        <v>0</v>
      </c>
      <c r="K18" s="29"/>
      <c r="L18" s="29"/>
      <c r="M18" s="26"/>
      <c r="N18" s="36" t="s">
        <v>13</v>
      </c>
      <c r="O18" s="36"/>
      <c r="P18" s="36"/>
      <c r="Q18" s="37">
        <v>-79130076.549999997</v>
      </c>
      <c r="R18" s="37">
        <v>0</v>
      </c>
      <c r="S18" s="27"/>
      <c r="T18" s="15"/>
    </row>
    <row r="19" spans="3:21" ht="15" customHeight="1" x14ac:dyDescent="0.2">
      <c r="C19" s="28"/>
      <c r="D19" s="29"/>
      <c r="E19" s="38"/>
      <c r="F19" s="34" t="s">
        <v>14</v>
      </c>
      <c r="G19" s="34"/>
      <c r="H19" s="34"/>
      <c r="I19" s="35">
        <v>10035298.74</v>
      </c>
      <c r="J19" s="35">
        <v>5862630.7199999997</v>
      </c>
      <c r="K19" s="29"/>
      <c r="L19" s="29"/>
      <c r="M19" s="26"/>
      <c r="Q19" s="39"/>
      <c r="R19" s="39"/>
      <c r="S19" s="27"/>
      <c r="T19" s="15"/>
    </row>
    <row r="20" spans="3:21" ht="15" customHeight="1" x14ac:dyDescent="0.2">
      <c r="C20" s="28"/>
      <c r="D20" s="29"/>
      <c r="E20" s="38"/>
      <c r="F20" s="34" t="s">
        <v>15</v>
      </c>
      <c r="G20" s="34"/>
      <c r="H20" s="34"/>
      <c r="I20" s="35">
        <v>79946044.000000015</v>
      </c>
      <c r="J20" s="35">
        <v>56256054.369999997</v>
      </c>
      <c r="K20" s="29"/>
      <c r="L20" s="29"/>
      <c r="M20" s="40" t="s">
        <v>16</v>
      </c>
      <c r="N20" s="40"/>
      <c r="O20" s="40"/>
      <c r="P20" s="40"/>
      <c r="Q20" s="33">
        <f>SUM(Q21:Q23)</f>
        <v>1972914516.73</v>
      </c>
      <c r="R20" s="33">
        <f>SUM(R21:R23)</f>
        <v>0</v>
      </c>
      <c r="S20" s="27"/>
      <c r="T20" s="15"/>
    </row>
    <row r="21" spans="3:21" ht="15" customHeight="1" x14ac:dyDescent="0.2">
      <c r="C21" s="28"/>
      <c r="D21" s="29"/>
      <c r="E21" s="38"/>
      <c r="F21" s="34" t="s">
        <v>17</v>
      </c>
      <c r="G21" s="34"/>
      <c r="H21" s="34"/>
      <c r="I21" s="35">
        <f>7+9953690.08</f>
        <v>9953697.0800000001</v>
      </c>
      <c r="J21" s="35">
        <v>28373342.59</v>
      </c>
      <c r="K21" s="29"/>
      <c r="L21" s="29"/>
      <c r="M21" s="26"/>
      <c r="N21" s="38" t="s">
        <v>9</v>
      </c>
      <c r="O21" s="38"/>
      <c r="P21" s="38"/>
      <c r="Q21" s="37">
        <v>1102922324.55</v>
      </c>
      <c r="R21" s="37">
        <v>0</v>
      </c>
      <c r="S21" s="27"/>
      <c r="T21" s="15"/>
    </row>
    <row r="22" spans="3:21" ht="15" customHeight="1" x14ac:dyDescent="0.2">
      <c r="C22" s="28"/>
      <c r="D22" s="29"/>
      <c r="E22" s="38"/>
      <c r="F22" s="34" t="s">
        <v>18</v>
      </c>
      <c r="G22" s="34"/>
      <c r="H22" s="34"/>
      <c r="I22" s="35">
        <v>1926068261.8500001</v>
      </c>
      <c r="J22" s="35">
        <v>1800974896.8399997</v>
      </c>
      <c r="K22" s="29"/>
      <c r="L22" s="29"/>
      <c r="M22" s="26"/>
      <c r="N22" s="36" t="s">
        <v>11</v>
      </c>
      <c r="O22" s="36"/>
      <c r="P22" s="36"/>
      <c r="Q22" s="37">
        <v>796424198.41000009</v>
      </c>
      <c r="R22" s="37">
        <v>0</v>
      </c>
      <c r="S22" s="27"/>
      <c r="T22" s="15"/>
    </row>
    <row r="23" spans="3:21" ht="41.25" customHeight="1" x14ac:dyDescent="0.2">
      <c r="C23" s="28"/>
      <c r="D23" s="29"/>
      <c r="E23" s="38"/>
      <c r="F23" s="34" t="s">
        <v>19</v>
      </c>
      <c r="G23" s="34"/>
      <c r="H23" s="34"/>
      <c r="I23" s="35">
        <v>0</v>
      </c>
      <c r="J23" s="35">
        <v>0</v>
      </c>
      <c r="K23" s="29"/>
      <c r="L23" s="29"/>
      <c r="M23" s="15"/>
      <c r="N23" s="36" t="s">
        <v>20</v>
      </c>
      <c r="O23" s="36"/>
      <c r="P23" s="36"/>
      <c r="Q23" s="37">
        <f>34849+73533144.77</f>
        <v>73567993.769999996</v>
      </c>
      <c r="R23" s="37">
        <v>0</v>
      </c>
      <c r="S23" s="27"/>
      <c r="T23" s="15"/>
    </row>
    <row r="24" spans="3:21" ht="15" customHeight="1" x14ac:dyDescent="0.2">
      <c r="C24" s="28"/>
      <c r="D24" s="29"/>
      <c r="E24" s="38"/>
      <c r="F24" s="34" t="s">
        <v>21</v>
      </c>
      <c r="G24" s="34"/>
      <c r="H24" s="34"/>
      <c r="I24" s="35">
        <v>10180640764.6</v>
      </c>
      <c r="J24" s="35">
        <v>9788085789.5500011</v>
      </c>
      <c r="K24" s="29"/>
      <c r="L24" s="29"/>
      <c r="M24" s="31" t="s">
        <v>22</v>
      </c>
      <c r="N24" s="31"/>
      <c r="O24" s="31"/>
      <c r="P24" s="31"/>
      <c r="Q24" s="33">
        <f>ROUND(Q15-Q20,2)</f>
        <v>-1863594597.78</v>
      </c>
      <c r="R24" s="33">
        <f>ROUND(R15-R20,2)</f>
        <v>0</v>
      </c>
      <c r="S24" s="27"/>
      <c r="T24" s="15"/>
      <c r="U24" s="41"/>
    </row>
    <row r="25" spans="3:21" ht="15" customHeight="1" x14ac:dyDescent="0.2">
      <c r="C25" s="28"/>
      <c r="D25" s="29"/>
      <c r="E25" s="38"/>
      <c r="F25" s="34" t="s">
        <v>23</v>
      </c>
      <c r="G25" s="34"/>
      <c r="H25" s="34"/>
      <c r="I25" s="35">
        <f>1809898+8021840037.58</f>
        <v>8023649935.5799999</v>
      </c>
      <c r="J25" s="35">
        <v>6692326998.9499979</v>
      </c>
      <c r="K25" s="29"/>
      <c r="L25" s="29"/>
      <c r="Q25" s="39"/>
      <c r="R25" s="39"/>
      <c r="S25" s="27"/>
      <c r="T25" s="15"/>
    </row>
    <row r="26" spans="3:21" ht="15" customHeight="1" x14ac:dyDescent="0.2">
      <c r="C26" s="28"/>
      <c r="D26" s="29"/>
      <c r="E26" s="38"/>
      <c r="F26" s="34" t="s">
        <v>24</v>
      </c>
      <c r="G26" s="34"/>
      <c r="H26" s="42"/>
      <c r="I26" s="37">
        <v>294925740.39999998</v>
      </c>
      <c r="J26" s="37">
        <v>0</v>
      </c>
      <c r="K26" s="29"/>
      <c r="L26" s="15"/>
      <c r="Q26" s="39"/>
      <c r="R26" s="39"/>
      <c r="S26" s="27"/>
      <c r="T26" s="15"/>
    </row>
    <row r="27" spans="3:21" ht="15" customHeight="1" x14ac:dyDescent="0.2">
      <c r="C27" s="28"/>
      <c r="D27" s="29"/>
      <c r="E27" s="30"/>
      <c r="F27" s="29"/>
      <c r="G27" s="30"/>
      <c r="H27" s="30"/>
      <c r="I27" s="43"/>
      <c r="J27" s="43"/>
      <c r="K27" s="29"/>
      <c r="L27" s="31" t="s">
        <v>25</v>
      </c>
      <c r="M27" s="31"/>
      <c r="N27" s="31"/>
      <c r="O27" s="31"/>
      <c r="P27" s="31"/>
      <c r="Q27" s="44"/>
      <c r="R27" s="44"/>
      <c r="S27" s="27"/>
      <c r="T27" s="15"/>
    </row>
    <row r="28" spans="3:21" ht="15" customHeight="1" x14ac:dyDescent="0.2">
      <c r="C28" s="28"/>
      <c r="D28" s="29"/>
      <c r="E28" s="31" t="s">
        <v>16</v>
      </c>
      <c r="F28" s="31"/>
      <c r="G28" s="31"/>
      <c r="H28" s="31"/>
      <c r="I28" s="33">
        <f>SUM(I29:I47)</f>
        <v>18877296305.330002</v>
      </c>
      <c r="J28" s="33">
        <f>SUM(J29:J47)</f>
        <v>18501047265.189995</v>
      </c>
      <c r="K28" s="29"/>
      <c r="L28" s="29"/>
      <c r="M28" s="30"/>
      <c r="N28" s="29"/>
      <c r="O28" s="42"/>
      <c r="P28" s="42"/>
      <c r="Q28" s="35"/>
      <c r="R28" s="35"/>
      <c r="S28" s="27"/>
      <c r="T28" s="15"/>
    </row>
    <row r="29" spans="3:21" ht="15" customHeight="1" x14ac:dyDescent="0.2">
      <c r="C29" s="28"/>
      <c r="D29" s="29"/>
      <c r="E29" s="40"/>
      <c r="F29" s="34" t="s">
        <v>26</v>
      </c>
      <c r="G29" s="34"/>
      <c r="H29" s="34"/>
      <c r="I29" s="35">
        <f>776622+12662229883.86</f>
        <v>12663006505.860001</v>
      </c>
      <c r="J29" s="35">
        <v>12318474968.620001</v>
      </c>
      <c r="K29" s="29"/>
      <c r="L29" s="29"/>
      <c r="M29" s="40" t="s">
        <v>7</v>
      </c>
      <c r="N29" s="40"/>
      <c r="O29" s="40"/>
      <c r="P29" s="40"/>
      <c r="Q29" s="33">
        <f>SUM(Q31:Q33)</f>
        <v>68391745.359999999</v>
      </c>
      <c r="R29" s="33">
        <f>SUM(R31:R33)</f>
        <v>0</v>
      </c>
      <c r="S29" s="27"/>
      <c r="T29" s="15"/>
    </row>
    <row r="30" spans="3:21" ht="15" customHeight="1" x14ac:dyDescent="0.2">
      <c r="C30" s="28"/>
      <c r="D30" s="29"/>
      <c r="E30" s="40"/>
      <c r="F30" s="34" t="s">
        <v>27</v>
      </c>
      <c r="G30" s="34"/>
      <c r="H30" s="34"/>
      <c r="I30" s="35">
        <f>30659+1429080149.11</f>
        <v>1429110808.1099999</v>
      </c>
      <c r="J30" s="35">
        <v>1243363065.4200003</v>
      </c>
      <c r="K30" s="29"/>
      <c r="L30" s="15"/>
      <c r="M30" s="15"/>
      <c r="N30" s="38" t="s">
        <v>28</v>
      </c>
      <c r="O30" s="38"/>
      <c r="P30" s="38"/>
      <c r="Q30" s="45">
        <v>-196046</v>
      </c>
      <c r="R30" s="45">
        <v>0</v>
      </c>
      <c r="S30" s="27"/>
      <c r="T30" s="15"/>
    </row>
    <row r="31" spans="3:21" ht="15" customHeight="1" x14ac:dyDescent="0.2">
      <c r="C31" s="28"/>
      <c r="D31" s="29"/>
      <c r="E31" s="40"/>
      <c r="F31" s="34" t="s">
        <v>29</v>
      </c>
      <c r="G31" s="34"/>
      <c r="H31" s="34"/>
      <c r="I31" s="35">
        <f>665535+2495470308.48</f>
        <v>2496135843.48</v>
      </c>
      <c r="J31" s="35">
        <v>2223323533.7399988</v>
      </c>
      <c r="K31" s="29"/>
      <c r="L31" s="29"/>
      <c r="M31" s="40"/>
      <c r="N31" s="38" t="s">
        <v>30</v>
      </c>
      <c r="O31" s="38"/>
      <c r="P31" s="38"/>
      <c r="Q31" s="37">
        <v>-196046</v>
      </c>
      <c r="R31" s="37">
        <v>0</v>
      </c>
      <c r="S31" s="27"/>
      <c r="T31" s="15"/>
    </row>
    <row r="32" spans="3:21" ht="15" customHeight="1" x14ac:dyDescent="0.2">
      <c r="C32" s="28"/>
      <c r="D32" s="29"/>
      <c r="E32" s="30"/>
      <c r="F32" s="29"/>
      <c r="G32" s="30"/>
      <c r="H32" s="30"/>
      <c r="I32" s="43"/>
      <c r="J32" s="35"/>
      <c r="K32" s="29"/>
      <c r="L32" s="29"/>
      <c r="M32" s="40"/>
      <c r="N32" s="38" t="s">
        <v>31</v>
      </c>
      <c r="O32" s="38"/>
      <c r="P32" s="38"/>
      <c r="Q32" s="37">
        <v>0</v>
      </c>
      <c r="R32" s="37">
        <v>0</v>
      </c>
      <c r="S32" s="27"/>
      <c r="T32" s="15"/>
    </row>
    <row r="33" spans="3:22" ht="15" customHeight="1" x14ac:dyDescent="0.2">
      <c r="C33" s="28"/>
      <c r="D33" s="29"/>
      <c r="E33" s="40"/>
      <c r="F33" s="34" t="s">
        <v>32</v>
      </c>
      <c r="G33" s="34"/>
      <c r="H33" s="34"/>
      <c r="I33" s="35">
        <v>64707156.729999997</v>
      </c>
      <c r="J33" s="35">
        <v>62980514.489999995</v>
      </c>
      <c r="K33" s="29"/>
      <c r="L33" s="29"/>
      <c r="M33" s="40"/>
      <c r="N33" s="36" t="s">
        <v>33</v>
      </c>
      <c r="O33" s="36"/>
      <c r="P33" s="36"/>
      <c r="Q33" s="37">
        <v>68587791.359999999</v>
      </c>
      <c r="R33" s="37">
        <v>0</v>
      </c>
      <c r="S33" s="27"/>
      <c r="T33" s="15"/>
    </row>
    <row r="34" spans="3:22" ht="15" customHeight="1" x14ac:dyDescent="0.2">
      <c r="C34" s="28"/>
      <c r="D34" s="29"/>
      <c r="E34" s="40"/>
      <c r="F34" s="34" t="s">
        <v>34</v>
      </c>
      <c r="G34" s="34"/>
      <c r="H34" s="34"/>
      <c r="I34" s="35">
        <v>0</v>
      </c>
      <c r="J34" s="35">
        <v>0</v>
      </c>
      <c r="K34" s="29"/>
      <c r="L34" s="29"/>
      <c r="M34" s="26"/>
      <c r="Q34" s="39"/>
      <c r="R34" s="39"/>
      <c r="S34" s="27"/>
      <c r="T34" s="15"/>
    </row>
    <row r="35" spans="3:22" ht="15" customHeight="1" x14ac:dyDescent="0.2">
      <c r="C35" s="28"/>
      <c r="D35" s="29"/>
      <c r="E35" s="40"/>
      <c r="F35" s="34" t="s">
        <v>35</v>
      </c>
      <c r="G35" s="34"/>
      <c r="H35" s="34"/>
      <c r="I35" s="35">
        <v>68911902.700000003</v>
      </c>
      <c r="J35" s="35">
        <v>179395109.70999998</v>
      </c>
      <c r="K35" s="29"/>
      <c r="L35" s="29"/>
      <c r="M35" s="40" t="s">
        <v>16</v>
      </c>
      <c r="N35" s="40"/>
      <c r="O35" s="40"/>
      <c r="P35" s="40"/>
      <c r="Q35" s="33">
        <f>SUM(Q37:Q39)</f>
        <v>442052396.20999998</v>
      </c>
      <c r="R35" s="33">
        <f>SUM(R36:R39)</f>
        <v>0</v>
      </c>
      <c r="S35" s="27"/>
      <c r="T35" s="15"/>
    </row>
    <row r="36" spans="3:22" ht="15" customHeight="1" x14ac:dyDescent="0.2">
      <c r="C36" s="28"/>
      <c r="D36" s="29"/>
      <c r="E36" s="40"/>
      <c r="F36" s="34" t="s">
        <v>36</v>
      </c>
      <c r="G36" s="34"/>
      <c r="H36" s="34"/>
      <c r="I36" s="35">
        <v>235717820.89999998</v>
      </c>
      <c r="J36" s="35">
        <v>195841518.73000002</v>
      </c>
      <c r="K36" s="29"/>
      <c r="L36" s="29"/>
      <c r="M36" s="15"/>
      <c r="N36" s="38" t="s">
        <v>37</v>
      </c>
      <c r="O36" s="38"/>
      <c r="P36" s="38"/>
      <c r="Q36" s="45">
        <v>34519842.810000002</v>
      </c>
      <c r="R36" s="45">
        <v>0</v>
      </c>
      <c r="S36" s="27"/>
      <c r="T36" s="15"/>
    </row>
    <row r="37" spans="3:22" ht="15" customHeight="1" x14ac:dyDescent="0.2">
      <c r="C37" s="28"/>
      <c r="D37" s="29"/>
      <c r="E37" s="40"/>
      <c r="F37" s="34" t="s">
        <v>38</v>
      </c>
      <c r="G37" s="34"/>
      <c r="H37" s="34"/>
      <c r="I37" s="35">
        <v>770876587.91000009</v>
      </c>
      <c r="J37" s="35">
        <v>653595338.06999993</v>
      </c>
      <c r="K37" s="29"/>
      <c r="L37" s="29"/>
      <c r="M37" s="40"/>
      <c r="N37" s="38" t="s">
        <v>30</v>
      </c>
      <c r="O37" s="38"/>
      <c r="P37" s="38"/>
      <c r="Q37" s="37">
        <v>34352228.810000002</v>
      </c>
      <c r="R37" s="37">
        <v>0</v>
      </c>
      <c r="S37" s="27"/>
      <c r="T37" s="15"/>
    </row>
    <row r="38" spans="3:22" ht="15" customHeight="1" x14ac:dyDescent="0.2">
      <c r="C38" s="28"/>
      <c r="D38" s="29"/>
      <c r="E38" s="40"/>
      <c r="F38" s="34" t="s">
        <v>39</v>
      </c>
      <c r="G38" s="34"/>
      <c r="H38" s="34"/>
      <c r="I38" s="35">
        <v>0</v>
      </c>
      <c r="J38" s="35">
        <v>0</v>
      </c>
      <c r="K38" s="29"/>
      <c r="L38" s="15"/>
      <c r="M38" s="40"/>
      <c r="N38" s="38" t="s">
        <v>31</v>
      </c>
      <c r="O38" s="38"/>
      <c r="P38" s="38"/>
      <c r="Q38" s="37">
        <v>167614</v>
      </c>
      <c r="R38" s="37">
        <v>0</v>
      </c>
      <c r="S38" s="27"/>
      <c r="T38" s="15"/>
    </row>
    <row r="39" spans="3:22" ht="15" customHeight="1" x14ac:dyDescent="0.2">
      <c r="C39" s="28"/>
      <c r="D39" s="29"/>
      <c r="E39" s="40"/>
      <c r="F39" s="34" t="s">
        <v>40</v>
      </c>
      <c r="G39" s="34"/>
      <c r="H39" s="34"/>
      <c r="I39" s="35">
        <v>0</v>
      </c>
      <c r="J39" s="35">
        <v>0</v>
      </c>
      <c r="K39" s="29"/>
      <c r="L39" s="29"/>
      <c r="M39" s="40"/>
      <c r="N39" s="36" t="s">
        <v>41</v>
      </c>
      <c r="O39" s="36"/>
      <c r="P39" s="36"/>
      <c r="Q39" s="37">
        <v>407532553.39999998</v>
      </c>
      <c r="R39" s="37">
        <v>0</v>
      </c>
      <c r="S39" s="27"/>
      <c r="T39" s="15"/>
    </row>
    <row r="40" spans="3:22" ht="15" customHeight="1" x14ac:dyDescent="0.2">
      <c r="C40" s="28"/>
      <c r="D40" s="29"/>
      <c r="E40" s="40"/>
      <c r="F40" s="34" t="s">
        <v>42</v>
      </c>
      <c r="G40" s="34"/>
      <c r="H40" s="34"/>
      <c r="I40" s="35">
        <v>2916687.57</v>
      </c>
      <c r="J40" s="35">
        <v>3165516.86</v>
      </c>
      <c r="K40" s="29"/>
      <c r="L40" s="29"/>
      <c r="M40" s="26"/>
      <c r="Q40" s="39"/>
      <c r="R40" s="39"/>
      <c r="S40" s="27"/>
      <c r="T40" s="15"/>
    </row>
    <row r="41" spans="3:22" ht="15" customHeight="1" x14ac:dyDescent="0.2">
      <c r="C41" s="28"/>
      <c r="D41" s="29"/>
      <c r="E41" s="40"/>
      <c r="F41" s="34" t="s">
        <v>43</v>
      </c>
      <c r="G41" s="34"/>
      <c r="H41" s="34"/>
      <c r="I41" s="35">
        <v>0</v>
      </c>
      <c r="J41" s="35">
        <v>0</v>
      </c>
      <c r="K41" s="29"/>
      <c r="L41" s="29"/>
      <c r="M41" s="31" t="s">
        <v>44</v>
      </c>
      <c r="N41" s="31"/>
      <c r="O41" s="31"/>
      <c r="P41" s="31"/>
      <c r="Q41" s="33">
        <f>ROUND(Q29-Q35,2)</f>
        <v>-373660650.85000002</v>
      </c>
      <c r="R41" s="33">
        <f>ROUND(R29-R35,2)</f>
        <v>0</v>
      </c>
      <c r="S41" s="27"/>
      <c r="T41" s="15"/>
      <c r="U41" s="41">
        <f>+Q41-[1]EFE!$Q$41</f>
        <v>0</v>
      </c>
    </row>
    <row r="42" spans="3:22" ht="15" hidden="1" customHeight="1" x14ac:dyDescent="0.2">
      <c r="C42" s="28"/>
      <c r="D42" s="29"/>
      <c r="E42" s="30"/>
      <c r="F42" s="29"/>
      <c r="G42" s="30"/>
      <c r="H42" s="30"/>
      <c r="I42" s="43"/>
      <c r="J42" s="35">
        <v>0</v>
      </c>
      <c r="K42" s="29"/>
      <c r="L42" s="29"/>
      <c r="Q42" s="39"/>
      <c r="R42" s="39"/>
      <c r="S42" s="27"/>
      <c r="T42" s="15"/>
    </row>
    <row r="43" spans="3:22" ht="15" customHeight="1" x14ac:dyDescent="0.2">
      <c r="C43" s="28"/>
      <c r="D43" s="29"/>
      <c r="E43" s="40"/>
      <c r="F43" s="34" t="s">
        <v>45</v>
      </c>
      <c r="G43" s="34"/>
      <c r="H43" s="34"/>
      <c r="I43" s="35">
        <v>0</v>
      </c>
      <c r="J43" s="35">
        <v>0</v>
      </c>
      <c r="K43" s="29"/>
      <c r="L43" s="29"/>
      <c r="Q43" s="39"/>
      <c r="R43" s="39"/>
      <c r="S43" s="27"/>
      <c r="T43" s="15"/>
    </row>
    <row r="44" spans="3:22" ht="15" customHeight="1" x14ac:dyDescent="0.2">
      <c r="C44" s="28"/>
      <c r="D44" s="29"/>
      <c r="E44" s="40"/>
      <c r="F44" s="34" t="s">
        <v>46</v>
      </c>
      <c r="G44" s="34"/>
      <c r="H44" s="34"/>
      <c r="I44" s="35">
        <v>0</v>
      </c>
      <c r="J44" s="35">
        <v>0</v>
      </c>
      <c r="K44" s="29"/>
      <c r="L44" s="46" t="s">
        <v>47</v>
      </c>
      <c r="M44" s="46"/>
      <c r="N44" s="46"/>
      <c r="O44" s="46"/>
      <c r="P44" s="46"/>
      <c r="Q44" s="47">
        <f>ROUND(I49+Q24+Q41,2)</f>
        <v>-589331811.71000004</v>
      </c>
      <c r="R44" s="47">
        <f>ROUND(J49+R24+R41,2)</f>
        <v>-128142110.34</v>
      </c>
      <c r="S44" s="27"/>
      <c r="T44" s="15"/>
    </row>
    <row r="45" spans="3:22" ht="15" customHeight="1" x14ac:dyDescent="0.2">
      <c r="C45" s="28"/>
      <c r="D45" s="29"/>
      <c r="E45" s="40"/>
      <c r="F45" s="34" t="s">
        <v>48</v>
      </c>
      <c r="G45" s="34"/>
      <c r="H45" s="34"/>
      <c r="I45" s="35">
        <v>0</v>
      </c>
      <c r="J45" s="35">
        <v>14207912.550000001</v>
      </c>
      <c r="K45" s="29"/>
      <c r="Q45" s="39"/>
      <c r="R45" s="39"/>
      <c r="S45" s="27"/>
      <c r="T45" s="15"/>
    </row>
    <row r="46" spans="3:22" ht="15" hidden="1" customHeight="1" x14ac:dyDescent="0.2">
      <c r="C46" s="28"/>
      <c r="D46" s="29"/>
      <c r="E46" s="26"/>
      <c r="F46" s="26"/>
      <c r="G46" s="26"/>
      <c r="H46" s="26"/>
      <c r="I46" s="43"/>
      <c r="J46" s="43"/>
      <c r="K46" s="29"/>
      <c r="Q46" s="39"/>
      <c r="R46" s="39"/>
      <c r="S46" s="27"/>
      <c r="T46" s="15"/>
    </row>
    <row r="47" spans="3:22" ht="15" customHeight="1" x14ac:dyDescent="0.2">
      <c r="C47" s="28"/>
      <c r="D47" s="29"/>
      <c r="E47" s="40"/>
      <c r="F47" s="34" t="s">
        <v>49</v>
      </c>
      <c r="G47" s="34"/>
      <c r="H47" s="34"/>
      <c r="I47" s="37">
        <f>651589+1145261403.07</f>
        <v>1145912992.0699999</v>
      </c>
      <c r="J47" s="37">
        <v>1606699787</v>
      </c>
      <c r="K47" s="29"/>
      <c r="Q47" s="39"/>
      <c r="R47" s="39"/>
      <c r="S47" s="27"/>
      <c r="T47" s="15"/>
    </row>
    <row r="48" spans="3:22" x14ac:dyDescent="0.2">
      <c r="C48" s="28"/>
      <c r="D48" s="29"/>
      <c r="E48" s="30"/>
      <c r="F48" s="29"/>
      <c r="G48" s="30"/>
      <c r="H48" s="30"/>
      <c r="I48" s="43"/>
      <c r="J48" s="43"/>
      <c r="K48" s="29"/>
      <c r="L48" s="46" t="s">
        <v>50</v>
      </c>
      <c r="M48" s="46"/>
      <c r="N48" s="46"/>
      <c r="O48" s="46"/>
      <c r="P48" s="46"/>
      <c r="Q48" s="48">
        <v>1793145860.5100002</v>
      </c>
      <c r="R48" s="47">
        <v>1921287971</v>
      </c>
      <c r="S48" s="27"/>
      <c r="T48" s="15"/>
      <c r="V48" s="49"/>
    </row>
    <row r="49" spans="3:22" s="54" customFormat="1" x14ac:dyDescent="0.2">
      <c r="C49" s="50"/>
      <c r="D49" s="51"/>
      <c r="E49" s="31" t="s">
        <v>51</v>
      </c>
      <c r="F49" s="31"/>
      <c r="G49" s="31"/>
      <c r="H49" s="31"/>
      <c r="I49" s="47">
        <f>+I15-I28</f>
        <v>1647923436.9199982</v>
      </c>
      <c r="J49" s="47">
        <f>+J15-J28</f>
        <v>-128142110.33999634</v>
      </c>
      <c r="K49" s="51"/>
      <c r="L49" s="46" t="s">
        <v>52</v>
      </c>
      <c r="M49" s="46"/>
      <c r="N49" s="46"/>
      <c r="O49" s="46"/>
      <c r="P49" s="46"/>
      <c r="Q49" s="48">
        <f>ROUND(+Q48+Q44,2)</f>
        <v>1203814048.8</v>
      </c>
      <c r="R49" s="47">
        <v>1793145860.6600001</v>
      </c>
      <c r="S49" s="52"/>
      <c r="T49" s="53"/>
      <c r="V49" s="49"/>
    </row>
    <row r="50" spans="3:22" s="54" customFormat="1" x14ac:dyDescent="0.2">
      <c r="C50" s="50"/>
      <c r="D50" s="51"/>
      <c r="E50" s="40"/>
      <c r="F50" s="40"/>
      <c r="G50" s="40"/>
      <c r="H50" s="40"/>
      <c r="I50" s="55"/>
      <c r="J50" s="55"/>
      <c r="K50" s="51"/>
      <c r="Q50" s="56"/>
      <c r="R50" s="56"/>
      <c r="S50" s="52"/>
      <c r="T50" s="53"/>
    </row>
    <row r="51" spans="3:22" ht="14.25" customHeight="1" x14ac:dyDescent="0.2">
      <c r="C51" s="57"/>
      <c r="D51" s="58"/>
      <c r="E51" s="59"/>
      <c r="F51" s="59"/>
      <c r="G51" s="59"/>
      <c r="H51" s="59"/>
      <c r="I51" s="60"/>
      <c r="J51" s="60"/>
      <c r="K51" s="58"/>
      <c r="L51" s="61"/>
      <c r="M51" s="61"/>
      <c r="N51" s="61"/>
      <c r="O51" s="61"/>
      <c r="P51" s="61"/>
      <c r="Q51" s="61"/>
      <c r="R51" s="61"/>
      <c r="S51" s="62"/>
      <c r="T51" s="15"/>
    </row>
    <row r="52" spans="3:22" ht="15" customHeight="1" x14ac:dyDescent="0.2">
      <c r="C52" s="15"/>
      <c r="D52" s="63"/>
      <c r="E52" s="63"/>
      <c r="F52" s="63"/>
      <c r="G52" s="63"/>
      <c r="H52" s="63"/>
      <c r="I52" s="64"/>
      <c r="J52" s="63"/>
      <c r="K52" s="63"/>
      <c r="L52" s="63"/>
      <c r="M52" s="15"/>
      <c r="N52" s="15"/>
      <c r="O52" s="15"/>
      <c r="P52" s="15"/>
      <c r="Q52" s="65" t="s">
        <v>53</v>
      </c>
      <c r="R52" s="15"/>
      <c r="S52" s="15"/>
      <c r="T52" s="15"/>
    </row>
    <row r="53" spans="3:22" ht="15" customHeight="1" x14ac:dyDescent="0.2">
      <c r="C53" s="15"/>
      <c r="D53" s="63"/>
      <c r="E53" s="63"/>
      <c r="F53" s="63"/>
      <c r="G53" s="63"/>
      <c r="H53" s="63"/>
      <c r="I53" s="63"/>
      <c r="J53" s="63"/>
      <c r="K53" s="63"/>
      <c r="L53" s="63"/>
      <c r="M53" s="15"/>
      <c r="N53" s="15"/>
      <c r="O53" s="15"/>
      <c r="P53" s="15"/>
      <c r="Q53" s="66"/>
      <c r="R53" s="15"/>
      <c r="S53" s="15"/>
      <c r="T53" s="15"/>
    </row>
    <row r="54" spans="3:22" ht="15" customHeight="1" x14ac:dyDescent="0.2">
      <c r="C54" s="15"/>
      <c r="D54" s="63"/>
      <c r="E54" s="63"/>
      <c r="F54" s="63"/>
      <c r="G54" s="63"/>
      <c r="H54" s="63"/>
      <c r="I54" s="63"/>
      <c r="J54" s="63"/>
      <c r="K54" s="63"/>
      <c r="L54" s="63"/>
      <c r="M54" s="15"/>
      <c r="N54" s="15"/>
      <c r="O54" s="15"/>
      <c r="P54" s="15"/>
      <c r="Q54" s="66"/>
      <c r="R54" s="15"/>
      <c r="S54" s="15"/>
      <c r="T54" s="15"/>
    </row>
    <row r="55" spans="3:22" ht="15" customHeight="1" x14ac:dyDescent="0.2">
      <c r="C55" s="15"/>
      <c r="D55" s="63"/>
      <c r="E55" s="63"/>
      <c r="F55" s="63"/>
      <c r="G55" s="63"/>
      <c r="H55" s="63"/>
      <c r="I55" s="64"/>
      <c r="J55" s="63"/>
      <c r="K55" s="63"/>
      <c r="L55" s="63"/>
      <c r="M55" s="15"/>
      <c r="N55" s="15"/>
      <c r="O55" s="15"/>
      <c r="P55" s="15"/>
      <c r="Q55" s="66"/>
      <c r="R55" s="15"/>
      <c r="S55" s="15"/>
      <c r="T55" s="15"/>
    </row>
  </sheetData>
  <sheetProtection selectLockedCells="1"/>
  <mergeCells count="55">
    <mergeCell ref="F45:H45"/>
    <mergeCell ref="F47:H47"/>
    <mergeCell ref="L48:P48"/>
    <mergeCell ref="E49:H49"/>
    <mergeCell ref="L49:P49"/>
    <mergeCell ref="F40:H40"/>
    <mergeCell ref="F41:H41"/>
    <mergeCell ref="M41:P41"/>
    <mergeCell ref="F43:H43"/>
    <mergeCell ref="F44:H44"/>
    <mergeCell ref="L44:P44"/>
    <mergeCell ref="F35:H35"/>
    <mergeCell ref="F36:H36"/>
    <mergeCell ref="F37:H37"/>
    <mergeCell ref="F38:H38"/>
    <mergeCell ref="F39:H39"/>
    <mergeCell ref="N39:P39"/>
    <mergeCell ref="F29:H29"/>
    <mergeCell ref="F30:H30"/>
    <mergeCell ref="F31:H31"/>
    <mergeCell ref="F33:H33"/>
    <mergeCell ref="N33:P33"/>
    <mergeCell ref="F34:H34"/>
    <mergeCell ref="F24:H24"/>
    <mergeCell ref="M24:P24"/>
    <mergeCell ref="F25:H25"/>
    <mergeCell ref="F26:G26"/>
    <mergeCell ref="L27:P27"/>
    <mergeCell ref="E28:H28"/>
    <mergeCell ref="F19:H19"/>
    <mergeCell ref="F20:H20"/>
    <mergeCell ref="F21:H21"/>
    <mergeCell ref="F22:H22"/>
    <mergeCell ref="N22:P22"/>
    <mergeCell ref="F23:H23"/>
    <mergeCell ref="N23:P23"/>
    <mergeCell ref="F16:H16"/>
    <mergeCell ref="N16:P16"/>
    <mergeCell ref="F17:H17"/>
    <mergeCell ref="N17:P17"/>
    <mergeCell ref="F18:H18"/>
    <mergeCell ref="N18:P18"/>
    <mergeCell ref="D10:G10"/>
    <mergeCell ref="L10:O10"/>
    <mergeCell ref="D13:H13"/>
    <mergeCell ref="L13:P13"/>
    <mergeCell ref="E15:H15"/>
    <mergeCell ref="M15:P15"/>
    <mergeCell ref="D2:R2"/>
    <mergeCell ref="D3:S3"/>
    <mergeCell ref="D4:S4"/>
    <mergeCell ref="D5:S5"/>
    <mergeCell ref="D6:S6"/>
    <mergeCell ref="D7:F7"/>
    <mergeCell ref="G7:Q7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2018-02-27T19:19:12Z</dcterms:created>
  <dcterms:modified xsi:type="dcterms:W3CDTF">2018-02-27T19:19:23Z</dcterms:modified>
</cp:coreProperties>
</file>