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<sst xmlns="http://schemas.openxmlformats.org/spreadsheetml/2006/main" count="177" uniqueCount="97">
  <si>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</si>
  <si>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</si>
  <si>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</si>
  <si>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</si>
  <si>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</si>
  <si>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</si>
  <si>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</si>
  <si>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</si>
  <si>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</si>
  <si>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</si>
  <si>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</si>
  <si>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</si>
  <si>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</si>
  <si>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</si>
  <si>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</si>
  <si>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</si>
  <si>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</si>
  <si>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</si>
  <si>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</si>
  <si>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</si>
  <si>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</si>
  <si>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</si>
  <si>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</si>
  <si>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</si>
  <si>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</si>
  <si>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</si>
  <si>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</si>
  <si>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</si>
  <si>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</si>
  <si>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</si>
  <si>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</si>
  <si>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</si>
  <si>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</si>
  <si>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</si>
  <si>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</si>
  <si>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</si>
  <si>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</si>
  <si>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</si>
  <si>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</si>
  <si>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</si>
  <si>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</si>
  <si>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</si>
  <si>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</si>
  <si>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</si>
  <si>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</si>
  <si>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</si>
  <si>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</si>
  <si>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</si>
  <si>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</si>
  <si>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</si>
  <si>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</si>
  <si>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</si>
  <si>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</si>
  <si>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</si>
  <si>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</si>
  <si>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</si>
  <si>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</si>
  <si>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</si>
  <si>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</si>
  <si>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</si>
  <si>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</si>
  <si>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</si>
  <si>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</si>
  <si>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</si>
  <si>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</si>
  <si>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</si>
  <si>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</si>
  <si>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</si>
  <si>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</si>
  <si>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</si>
  <si>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</si>
  <si>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</si>
  <si>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</si>
  <si>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</si>
  <si>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</si>
  <si>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</si>
  <si>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</si>
  <si>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</si>
  <si>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</si>
  <si>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</si>
  <si>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</si>
  <si>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</si>
  <si>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</si>
  <si>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</si>
  <si>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</si>
  <si>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</si>
  <si>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</si>
  <si>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</si>
  <si>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</si>
  <si>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</si>
  <si>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</si>
  <si>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</si>
  <si>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</si>
  <si>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</si>
  <si>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</si>
  <si>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</si>
  <si>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H. Legislatura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</si>
</sst>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283206860</v>
      </c>
      <c r="E15" s="18">
        <f>+E16+E24+E34+E44+E54+E64+E68+E76+E80</f>
        <v>26315022.879999995</v>
      </c>
      <c r="F15" s="19">
        <f>+F16+F24+F34+F44+F54+F64+F68+F76+F80</f>
        <v>309521882.88</v>
      </c>
      <c r="G15" s="20">
        <f>+G16+G24+G34+G44+G54+G64+G68+G76+G80</f>
        <v>301169972.23000002</v>
      </c>
      <c r="H15" s="20">
        <f>+H16+H24+H34+H44+H54+H64+H68+H76+H80</f>
        <v>301169972.23000002</v>
      </c>
      <c r="I15" s="20">
        <f>+F15-G15</f>
        <v>8351910.6499999762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152851555</v>
      </c>
      <c r="E16" s="23">
        <f>SUM(E17:E23)</f>
        <v>-5879877.8300000001</v>
      </c>
      <c r="F16" s="24">
        <f>SUM(F17:F23)</f>
        <v>146971677.16999999</v>
      </c>
      <c r="G16" s="25">
        <f>SUM(G17:G23)</f>
        <v>143674899.52000001</v>
      </c>
      <c r="H16" s="24">
        <f>SUM(H17:H23)</f>
        <v>143674899.52000001</v>
      </c>
      <c r="I16" s="25">
        <f t="shared" ref="I16:I79" si="0">+F16-G16</f>
        <v>3296777.6499999762</v>
      </c>
      <c r="J16" s="22"/>
    </row>
    <row r="17" spans="1:10" ht="15" x14ac:dyDescent="0.25">
      <c r="B17" s="27" t="s">
        <v>16</v>
      </c>
      <c r="C17" s="28"/>
      <c r="D17" s="102">
        <v>79027393</v>
      </c>
      <c r="E17" s="102">
        <v>-463891.04</v>
      </c>
      <c r="F17" s="30">
        <f t="shared" ref="F17:F23" si="1">+D17+E17</f>
        <v>78563501.959999993</v>
      </c>
      <c r="G17" s="102">
        <v>78358074.969999999</v>
      </c>
      <c r="H17" s="102">
        <v>78358074.969999999</v>
      </c>
      <c r="I17" s="31">
        <f t="shared" si="0"/>
        <v>205426.98999999464</v>
      </c>
    </row>
    <row r="18" spans="1:10" ht="15" x14ac:dyDescent="0.25">
      <c r="B18" s="27" t="s">
        <v>17</v>
      </c>
      <c r="C18" s="28"/>
      <c r="D18" s="102">
        <v>20864016</v>
      </c>
      <c r="E18" s="102">
        <v>-1140000</v>
      </c>
      <c r="F18" s="30">
        <f t="shared" si="1"/>
        <v>19724016</v>
      </c>
      <c r="G18" s="102">
        <v>19720936.5</v>
      </c>
      <c r="H18" s="102">
        <v>19720936.5</v>
      </c>
      <c r="I18" s="31">
        <f t="shared" si="0"/>
        <v>3079.5</v>
      </c>
    </row>
    <row r="19" spans="1:10" ht="15" x14ac:dyDescent="0.25">
      <c r="B19" s="27" t="s">
        <v>18</v>
      </c>
      <c r="C19" s="28"/>
      <c r="D19" s="102">
        <v>20562169</v>
      </c>
      <c r="E19" s="102">
        <v>-1182898.54</v>
      </c>
      <c r="F19" s="30">
        <f t="shared" si="1"/>
        <v>19379270.460000001</v>
      </c>
      <c r="G19" s="102">
        <v>18012183.140000001</v>
      </c>
      <c r="H19" s="102">
        <v>18012183.140000001</v>
      </c>
      <c r="I19" s="31">
        <f t="shared" si="0"/>
        <v>1367087.3200000003</v>
      </c>
    </row>
    <row r="20" spans="1:10" ht="15" x14ac:dyDescent="0.25">
      <c r="B20" s="27" t="s">
        <v>19</v>
      </c>
      <c r="C20" s="28"/>
      <c r="D20" s="102">
        <v>13347258</v>
      </c>
      <c r="E20" s="102">
        <v>-800000</v>
      </c>
      <c r="F20" s="30">
        <f t="shared" si="1"/>
        <v>12547258</v>
      </c>
      <c r="G20" s="102">
        <v>11933673.33</v>
      </c>
      <c r="H20" s="102">
        <v>11933673.33</v>
      </c>
      <c r="I20" s="31">
        <f t="shared" si="0"/>
        <v>613584.66999999993</v>
      </c>
    </row>
    <row r="21" spans="1:10" ht="15" x14ac:dyDescent="0.25">
      <c r="B21" s="27" t="s">
        <v>20</v>
      </c>
      <c r="C21" s="28"/>
      <c r="D21" s="102">
        <v>19050719</v>
      </c>
      <c r="E21" s="102">
        <v>-2293088.25</v>
      </c>
      <c r="F21" s="30">
        <f t="shared" si="1"/>
        <v>16757630.75</v>
      </c>
      <c r="G21" s="102">
        <v>15650031.58</v>
      </c>
      <c r="H21" s="102">
        <v>15650031.58</v>
      </c>
      <c r="I21" s="31">
        <f t="shared" si="0"/>
        <v>1107599.17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0</v>
      </c>
      <c r="E23" s="102">
        <v>0</v>
      </c>
      <c r="F23" s="30">
        <f t="shared" si="1"/>
        <v>0</v>
      </c>
      <c r="G23" s="102">
        <v>0</v>
      </c>
      <c r="H23" s="102">
        <v>0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4580196</v>
      </c>
      <c r="E24" s="23">
        <f>SUM(E25:E33)</f>
        <v>2863662.4200000004</v>
      </c>
      <c r="F24" s="24">
        <f>SUM(F25:F33)</f>
        <v>7443858.4200000009</v>
      </c>
      <c r="G24" s="25">
        <f>SUM(G25:G33)</f>
        <v>7439924.5099999998</v>
      </c>
      <c r="H24" s="24">
        <f>SUM(H25:H33)</f>
        <v>7439924.5099999998</v>
      </c>
      <c r="I24" s="25">
        <f>+F24-G24</f>
        <v>3933.9100000010803</v>
      </c>
      <c r="J24" s="22"/>
    </row>
    <row r="25" spans="1:10" ht="15" x14ac:dyDescent="0.25">
      <c r="B25" s="27" t="s">
        <v>24</v>
      </c>
      <c r="C25" s="28"/>
      <c r="D25" s="102">
        <v>3532300</v>
      </c>
      <c r="E25" s="102">
        <v>1950022.4</v>
      </c>
      <c r="F25" s="30">
        <f t="shared" ref="F25:F33" si="2">+D25+E25</f>
        <v>5482322.4000000004</v>
      </c>
      <c r="G25" s="102">
        <v>5478680.5599999996</v>
      </c>
      <c r="H25" s="102">
        <v>5478680.5599999996</v>
      </c>
      <c r="I25" s="31">
        <f t="shared" si="0"/>
        <v>3641.8400000007823</v>
      </c>
    </row>
    <row r="26" spans="1:10" ht="15" x14ac:dyDescent="0.25">
      <c r="B26" s="27" t="s">
        <v>25</v>
      </c>
      <c r="C26" s="28"/>
      <c r="D26" s="102">
        <v>0</v>
      </c>
      <c r="E26" s="102">
        <v>0</v>
      </c>
      <c r="F26" s="30">
        <f t="shared" si="2"/>
        <v>0</v>
      </c>
      <c r="G26" s="102">
        <v>0</v>
      </c>
      <c r="H26" s="102">
        <v>0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230200</v>
      </c>
      <c r="E28" s="102">
        <v>820012.48</v>
      </c>
      <c r="F28" s="30">
        <f t="shared" si="2"/>
        <v>1050212.48</v>
      </c>
      <c r="G28" s="102">
        <v>1050012.07</v>
      </c>
      <c r="H28" s="102">
        <v>1050012.07</v>
      </c>
      <c r="I28" s="31">
        <f t="shared" si="0"/>
        <v>200.40999999991618</v>
      </c>
    </row>
    <row r="29" spans="1:10" ht="15" x14ac:dyDescent="0.25">
      <c r="B29" s="109" t="s">
        <v>28</v>
      </c>
      <c r="C29" s="110"/>
      <c r="D29" s="102">
        <v>55650</v>
      </c>
      <c r="E29" s="102">
        <v>-1150</v>
      </c>
      <c r="F29" s="30">
        <f t="shared" si="2"/>
        <v>54500</v>
      </c>
      <c r="G29" s="102">
        <v>54484</v>
      </c>
      <c r="H29" s="102">
        <v>54484</v>
      </c>
      <c r="I29" s="31">
        <f t="shared" si="0"/>
        <v>16</v>
      </c>
    </row>
    <row r="30" spans="1:10" ht="15" x14ac:dyDescent="0.25">
      <c r="B30" s="27" t="s">
        <v>29</v>
      </c>
      <c r="C30" s="28"/>
      <c r="D30" s="102">
        <v>350000</v>
      </c>
      <c r="E30" s="102">
        <v>272559.03000000003</v>
      </c>
      <c r="F30" s="30">
        <f t="shared" si="2"/>
        <v>622559.03</v>
      </c>
      <c r="G30" s="102">
        <v>622496.71</v>
      </c>
      <c r="H30" s="102">
        <v>622496.71</v>
      </c>
      <c r="I30" s="31">
        <f t="shared" si="0"/>
        <v>62.320000000065193</v>
      </c>
    </row>
    <row r="31" spans="1:10" ht="15" x14ac:dyDescent="0.25">
      <c r="B31" s="109" t="s">
        <v>30</v>
      </c>
      <c r="C31" s="110"/>
      <c r="D31" s="102">
        <v>321046</v>
      </c>
      <c r="E31" s="102">
        <v>-140513.4</v>
      </c>
      <c r="F31" s="30">
        <f t="shared" si="2"/>
        <v>180532.6</v>
      </c>
      <c r="G31" s="102">
        <v>180531.46</v>
      </c>
      <c r="H31" s="102">
        <v>180531.46</v>
      </c>
      <c r="I31" s="31">
        <f t="shared" si="0"/>
        <v>1.1400000000139698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91000</v>
      </c>
      <c r="E33" s="102">
        <v>-37268.089999999997</v>
      </c>
      <c r="F33" s="30">
        <f t="shared" si="2"/>
        <v>53731.91</v>
      </c>
      <c r="G33" s="102">
        <v>53719.71</v>
      </c>
      <c r="H33" s="102">
        <v>53719.71</v>
      </c>
      <c r="I33" s="31">
        <f t="shared" si="0"/>
        <v>12.200000000004366</v>
      </c>
    </row>
    <row r="34" spans="1:10" s="36" customFormat="1" x14ac:dyDescent="0.2">
      <c r="A34" s="22"/>
      <c r="B34" s="34" t="s">
        <v>33</v>
      </c>
      <c r="C34" s="35"/>
      <c r="D34" s="23">
        <f>SUM(D35:D43)</f>
        <v>33548064</v>
      </c>
      <c r="E34" s="23">
        <f>SUM(E35:E43)</f>
        <v>13444298.959999999</v>
      </c>
      <c r="F34" s="24">
        <f>SUM(F35:F43)</f>
        <v>46992362.960000001</v>
      </c>
      <c r="G34" s="25">
        <f>SUM(G35:G43)</f>
        <v>46556565.050000004</v>
      </c>
      <c r="H34" s="24">
        <f>SUM(H35:H43)</f>
        <v>46556565.050000004</v>
      </c>
      <c r="I34" s="25">
        <f t="shared" si="0"/>
        <v>435797.90999999642</v>
      </c>
      <c r="J34" s="22"/>
    </row>
    <row r="35" spans="1:10" ht="15" x14ac:dyDescent="0.25">
      <c r="B35" s="27" t="s">
        <v>34</v>
      </c>
      <c r="C35" s="28"/>
      <c r="D35" s="102">
        <v>4228491</v>
      </c>
      <c r="E35" s="102">
        <v>-20835.62</v>
      </c>
      <c r="F35" s="30">
        <f t="shared" ref="F35:F43" si="3">+D35+E35</f>
        <v>4207655.38</v>
      </c>
      <c r="G35" s="102">
        <v>4207381.7</v>
      </c>
      <c r="H35" s="102">
        <v>4207381.7</v>
      </c>
      <c r="I35" s="31">
        <f t="shared" si="0"/>
        <v>273.67999999970198</v>
      </c>
    </row>
    <row r="36" spans="1:10" ht="15" x14ac:dyDescent="0.25">
      <c r="B36" s="109" t="s">
        <v>35</v>
      </c>
      <c r="C36" s="110"/>
      <c r="D36" s="102">
        <v>1020000</v>
      </c>
      <c r="E36" s="102">
        <v>-191639.99</v>
      </c>
      <c r="F36" s="30">
        <f t="shared" si="3"/>
        <v>828360.01</v>
      </c>
      <c r="G36" s="102">
        <v>828127.43</v>
      </c>
      <c r="H36" s="102">
        <v>828127.43</v>
      </c>
      <c r="I36" s="31">
        <f t="shared" si="0"/>
        <v>232.57999999995809</v>
      </c>
    </row>
    <row r="37" spans="1:10" ht="15" x14ac:dyDescent="0.25">
      <c r="B37" s="27" t="s">
        <v>36</v>
      </c>
      <c r="C37" s="28"/>
      <c r="D37" s="102">
        <v>765000</v>
      </c>
      <c r="E37" s="102">
        <v>952862</v>
      </c>
      <c r="F37" s="30">
        <f t="shared" si="3"/>
        <v>1717862</v>
      </c>
      <c r="G37" s="102">
        <v>1717796.28</v>
      </c>
      <c r="H37" s="102">
        <v>1717796.28</v>
      </c>
      <c r="I37" s="31">
        <f t="shared" si="0"/>
        <v>65.71999999997206</v>
      </c>
    </row>
    <row r="38" spans="1:10" ht="15" x14ac:dyDescent="0.25">
      <c r="B38" s="27" t="s">
        <v>37</v>
      </c>
      <c r="C38" s="28"/>
      <c r="D38" s="102">
        <v>320000</v>
      </c>
      <c r="E38" s="102">
        <v>-245901.17</v>
      </c>
      <c r="F38" s="30">
        <f t="shared" si="3"/>
        <v>74098.829999999987</v>
      </c>
      <c r="G38" s="102">
        <v>68538.240000000005</v>
      </c>
      <c r="H38" s="102">
        <v>68538.240000000005</v>
      </c>
      <c r="I38" s="31">
        <f t="shared" si="0"/>
        <v>5560.589999999982</v>
      </c>
    </row>
    <row r="39" spans="1:10" ht="15" x14ac:dyDescent="0.25">
      <c r="B39" s="27" t="s">
        <v>38</v>
      </c>
      <c r="C39" s="28"/>
      <c r="D39" s="102">
        <v>3838000</v>
      </c>
      <c r="E39" s="102">
        <v>3068050.32</v>
      </c>
      <c r="F39" s="30">
        <f t="shared" si="3"/>
        <v>6906050.3200000003</v>
      </c>
      <c r="G39" s="102">
        <v>6905874.2699999996</v>
      </c>
      <c r="H39" s="102">
        <v>6905874.2699999996</v>
      </c>
      <c r="I39" s="31">
        <f t="shared" si="0"/>
        <v>176.05000000074506</v>
      </c>
    </row>
    <row r="40" spans="1:10" ht="15" x14ac:dyDescent="0.25">
      <c r="B40" s="27" t="s">
        <v>39</v>
      </c>
      <c r="C40" s="28"/>
      <c r="D40" s="102">
        <v>19061532</v>
      </c>
      <c r="E40" s="102">
        <v>9402471.5199999996</v>
      </c>
      <c r="F40" s="30">
        <f t="shared" si="3"/>
        <v>28464003.52</v>
      </c>
      <c r="G40" s="102">
        <v>28432036.640000001</v>
      </c>
      <c r="H40" s="102">
        <v>28432036.640000001</v>
      </c>
      <c r="I40" s="31">
        <f t="shared" si="0"/>
        <v>31966.879999998957</v>
      </c>
    </row>
    <row r="41" spans="1:10" ht="15" x14ac:dyDescent="0.25">
      <c r="B41" s="27" t="s">
        <v>40</v>
      </c>
      <c r="C41" s="28"/>
      <c r="D41" s="102">
        <v>219200</v>
      </c>
      <c r="E41" s="102">
        <v>-81118.100000000006</v>
      </c>
      <c r="F41" s="30">
        <f t="shared" si="3"/>
        <v>138081.9</v>
      </c>
      <c r="G41" s="102">
        <v>97017.5</v>
      </c>
      <c r="H41" s="102">
        <v>97017.5</v>
      </c>
      <c r="I41" s="31">
        <f t="shared" si="0"/>
        <v>41064.399999999994</v>
      </c>
    </row>
    <row r="42" spans="1:10" ht="15" x14ac:dyDescent="0.25">
      <c r="B42" s="27" t="s">
        <v>41</v>
      </c>
      <c r="C42" s="28"/>
      <c r="D42" s="102">
        <v>0</v>
      </c>
      <c r="E42" s="102">
        <v>0</v>
      </c>
      <c r="F42" s="30">
        <f t="shared" si="3"/>
        <v>0</v>
      </c>
      <c r="G42" s="102">
        <v>0</v>
      </c>
      <c r="H42" s="102">
        <v>0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4095841</v>
      </c>
      <c r="E43" s="102">
        <v>560410</v>
      </c>
      <c r="F43" s="30">
        <f t="shared" si="3"/>
        <v>4656251</v>
      </c>
      <c r="G43" s="102">
        <v>4299792.99</v>
      </c>
      <c r="H43" s="102">
        <v>4299792.99</v>
      </c>
      <c r="I43" s="31">
        <f t="shared" si="0"/>
        <v>356458.00999999978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91547045</v>
      </c>
      <c r="E44" s="37">
        <f>+E45+E46+E47+E48+E49+E50+E51+E52+E53</f>
        <v>14447684.68</v>
      </c>
      <c r="F44" s="38">
        <f>+F45+F46+F47+F48+F49+F50+F51+F52+F53</f>
        <v>105994729.68000001</v>
      </c>
      <c r="G44" s="38">
        <f>+G45+G46+G47+G48+G49+G50+G51+G52+G53</f>
        <v>101380861.40000001</v>
      </c>
      <c r="H44" s="38">
        <f>+H45+H46+H47+H48+H49+H50+H51+H52+H53</f>
        <v>101380861.40000001</v>
      </c>
      <c r="I44" s="25">
        <f>+F44-G44</f>
        <v>4613868.2800000012</v>
      </c>
      <c r="J44" s="22"/>
    </row>
    <row r="45" spans="1:10" ht="15" x14ac:dyDescent="0.25">
      <c r="B45" s="27" t="s">
        <v>44</v>
      </c>
      <c r="C45" s="28"/>
      <c r="D45" s="102">
        <v>81030000</v>
      </c>
      <c r="E45" s="102">
        <v>13285483.75</v>
      </c>
      <c r="F45" s="30">
        <f t="shared" ref="F45:F53" si="4">+D45+E45</f>
        <v>94315483.75</v>
      </c>
      <c r="G45" s="102">
        <v>90132839.5</v>
      </c>
      <c r="H45" s="102">
        <v>90132839.5</v>
      </c>
      <c r="I45" s="31">
        <f t="shared" si="0"/>
        <v>4182644.25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0</v>
      </c>
      <c r="E48" s="102">
        <v>968325</v>
      </c>
      <c r="F48" s="30">
        <f t="shared" si="4"/>
        <v>968325</v>
      </c>
      <c r="G48" s="102">
        <v>890989</v>
      </c>
      <c r="H48" s="102">
        <v>890989</v>
      </c>
      <c r="I48" s="31">
        <f t="shared" si="0"/>
        <v>77336</v>
      </c>
    </row>
    <row r="49" spans="1:10" ht="15" x14ac:dyDescent="0.25">
      <c r="B49" s="27" t="s">
        <v>48</v>
      </c>
      <c r="C49" s="28"/>
      <c r="D49" s="102">
        <v>10517045</v>
      </c>
      <c r="E49" s="102">
        <v>-306124.07</v>
      </c>
      <c r="F49" s="30">
        <f t="shared" si="4"/>
        <v>10210920.93</v>
      </c>
      <c r="G49" s="102">
        <v>9857032.9000000004</v>
      </c>
      <c r="H49" s="102">
        <v>9857032.9000000004</v>
      </c>
      <c r="I49" s="31">
        <f t="shared" si="0"/>
        <v>353888.02999999933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500000</v>
      </c>
      <c r="F52" s="30">
        <f t="shared" si="4"/>
        <v>500000</v>
      </c>
      <c r="G52" s="102">
        <v>500000</v>
      </c>
      <c r="H52" s="102">
        <v>500000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680000</v>
      </c>
      <c r="E54" s="39">
        <f>SUM(E55:E63)</f>
        <v>1439254.65</v>
      </c>
      <c r="F54" s="40">
        <f>SUM(F55:F63)</f>
        <v>2119254.6500000004</v>
      </c>
      <c r="G54" s="41">
        <f>SUM(G55:G63)</f>
        <v>2117721.75</v>
      </c>
      <c r="H54" s="40">
        <f>SUM(H55:H63)</f>
        <v>2117721.75</v>
      </c>
      <c r="I54" s="25">
        <f t="shared" si="0"/>
        <v>1532.9000000003725</v>
      </c>
      <c r="J54" s="22"/>
    </row>
    <row r="55" spans="1:10" ht="15" x14ac:dyDescent="0.25">
      <c r="B55" s="109" t="s">
        <v>54</v>
      </c>
      <c r="C55" s="110"/>
      <c r="D55" s="102">
        <v>470000</v>
      </c>
      <c r="E55" s="102">
        <v>922519.37</v>
      </c>
      <c r="F55" s="30">
        <f t="shared" ref="F55:F63" si="5">+D55+E55</f>
        <v>1392519.37</v>
      </c>
      <c r="G55" s="102">
        <v>1391897.2</v>
      </c>
      <c r="H55" s="102">
        <v>1391897.2</v>
      </c>
      <c r="I55" s="31">
        <f t="shared" si="0"/>
        <v>622.17000000015832</v>
      </c>
    </row>
    <row r="56" spans="1:10" ht="15" x14ac:dyDescent="0.25">
      <c r="B56" s="27" t="s">
        <v>55</v>
      </c>
      <c r="C56" s="28"/>
      <c r="D56" s="102">
        <v>210000</v>
      </c>
      <c r="E56" s="102">
        <v>-47839.41</v>
      </c>
      <c r="F56" s="30">
        <f t="shared" si="5"/>
        <v>162160.59</v>
      </c>
      <c r="G56" s="102">
        <v>162122.54999999999</v>
      </c>
      <c r="H56" s="102">
        <v>162122.54999999999</v>
      </c>
      <c r="I56" s="31">
        <f t="shared" si="0"/>
        <v>38.040000000008149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0</v>
      </c>
      <c r="F60" s="30">
        <f t="shared" si="5"/>
        <v>0</v>
      </c>
      <c r="G60" s="102">
        <v>0</v>
      </c>
      <c r="H60" s="102">
        <v>0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564574.68999999994</v>
      </c>
      <c r="F63" s="30">
        <f t="shared" si="5"/>
        <v>564574.68999999994</v>
      </c>
      <c r="G63" s="102">
        <v>563702</v>
      </c>
      <c r="H63" s="102">
        <v>563702</v>
      </c>
      <c r="I63" s="31">
        <f t="shared" si="0"/>
        <v>872.68999999994412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283206860</v>
      </c>
      <c r="E180" s="76">
        <f>+E15+E106</f>
        <v>26315022.879999995</v>
      </c>
      <c r="F180" s="77">
        <f>+F15+F106</f>
        <v>309521882.88</v>
      </c>
      <c r="G180" s="78">
        <f>+G15+G106</f>
        <v>301169972.23000002</v>
      </c>
      <c r="H180" s="77">
        <f>+H15+H106</f>
        <v>301169972.23000002</v>
      </c>
      <c r="I180" s="20">
        <f t="shared" si="14"/>
        <v>8351910.6499999762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2018-02-21T14:50:36Z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